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localSheetId="0" name="Excel_BuiltIn_Print_Area">'DADOS e Estimativa'!$A$4:$R$6</definedName>
    <definedName localSheetId="1" name="Excel_BuiltIn_Print_Titles">'Cálculo da Estimativa'!$A$1:$HR$4</definedName>
    <definedName name="Excel_BuiltIn_Print_Area_2_1">'Cálculo da Estimativa'!$A$1:$K$13</definedName>
    <definedName localSheetId="1" name="Excel_BuiltIn_Print_Area">'DADOS e Estimativa'!$A$36:$Q$38</definedName>
    <definedName localSheetId="0" name="Excel_BuiltIn_Print_Titles">'DADOS e Estimativa'!$A$4:$IT$4</definedName>
  </definedNames>
  <calcPr/>
</workbook>
</file>

<file path=xl/sharedStrings.xml><?xml version="1.0" encoding="utf-8"?>
<sst xmlns="http://schemas.openxmlformats.org/spreadsheetml/2006/main" count="109" uniqueCount="81">
  <si>
    <t>VALOR ESTIMADO TOTAL</t>
  </si>
  <si>
    <t>Grupo/
Item</t>
  </si>
  <si>
    <t>Item</t>
  </si>
  <si>
    <t>Qtde</t>
  </si>
  <si>
    <t>Unidade</t>
  </si>
  <si>
    <t>Franmetal</t>
  </si>
  <si>
    <t>Crystal</t>
  </si>
  <si>
    <t>Alma</t>
  </si>
  <si>
    <t>J7S</t>
  </si>
  <si>
    <t>BP</t>
  </si>
  <si>
    <t>Ata 72/19</t>
  </si>
  <si>
    <t>Média Aritmética</t>
  </si>
  <si>
    <t>Desvio Padrão</t>
  </si>
  <si>
    <r>
      <rPr>
        <rFont val="Arial"/>
        <b/>
        <color rgb="FF000000"/>
      </rPr>
      <t xml:space="preserve">Limite Inferior 
</t>
    </r>
    <r>
      <rPr>
        <rFont val="Arial"/>
        <b val="0"/>
        <color rgb="FF000000"/>
        <sz val="8.0"/>
      </rPr>
      <t>Média ( - ) D. Padrão</t>
    </r>
  </si>
  <si>
    <r>
      <rPr>
        <rFont val="Arial"/>
        <b/>
        <color rgb="FF000000"/>
      </rPr>
      <t xml:space="preserve">Limite Superior 
</t>
    </r>
    <r>
      <rPr>
        <rFont val="Arial"/>
        <b val="0"/>
        <color rgb="FF000000"/>
        <sz val="8.0"/>
      </rPr>
      <t>Média ( + ) D. Padrão</t>
    </r>
  </si>
  <si>
    <t>1-1</t>
  </si>
  <si>
    <t>Placa em PVC branco de 200mm x 200mm.</t>
  </si>
  <si>
    <t>unid.</t>
  </si>
  <si>
    <t>1-2</t>
  </si>
  <si>
    <t>Placa em PVC branco de 240mm x 200mm</t>
  </si>
  <si>
    <t>1-3</t>
  </si>
  <si>
    <t>Placa em PVC branco de 280mm x 200mm</t>
  </si>
  <si>
    <t>1-4</t>
  </si>
  <si>
    <t>Placa em PVC branco de 300mm x 200mm</t>
  </si>
  <si>
    <t>1-5</t>
  </si>
  <si>
    <t>Placa em PVC branco de 400mm x 200mm</t>
  </si>
  <si>
    <t>1-6</t>
  </si>
  <si>
    <t>Placa em PVC branco de 600mm x 200mm.</t>
  </si>
  <si>
    <t>1-7</t>
  </si>
  <si>
    <t>Placa em PVC branco de 480mm x 200mm</t>
  </si>
  <si>
    <t>1-8</t>
  </si>
  <si>
    <t>Película para vidro</t>
  </si>
  <si>
    <t>1-9</t>
  </si>
  <si>
    <t>Placa chapa de aço 200mm x 200mm</t>
  </si>
  <si>
    <t>1-10</t>
  </si>
  <si>
    <t>Placa em PVC de 100mm x 120mm</t>
  </si>
  <si>
    <t>1-11</t>
  </si>
  <si>
    <t>Placa em PVC de 210mm x 120mm</t>
  </si>
  <si>
    <t>1-12</t>
  </si>
  <si>
    <t>Placa em PVC de 350mm x 100mm</t>
  </si>
  <si>
    <t>1-13</t>
  </si>
  <si>
    <t>Placa em PVC de 350mm x 125mm</t>
  </si>
  <si>
    <t>1-14</t>
  </si>
  <si>
    <t>Placa em PVC de 450mm x 125mm</t>
  </si>
  <si>
    <t>1-15</t>
  </si>
  <si>
    <t>Placa de sinalização tátil</t>
  </si>
  <si>
    <t>1-16</t>
  </si>
  <si>
    <t>Placa para sinalização vertical fixada com bordo inferior</t>
  </si>
  <si>
    <t>1-17</t>
  </si>
  <si>
    <t>Placa para sinalização vertical fixada em alvenaria</t>
  </si>
  <si>
    <t>1-18</t>
  </si>
  <si>
    <t>Placa chapa de aço 100mm x 100mm</t>
  </si>
  <si>
    <t>1-19</t>
  </si>
  <si>
    <t>Placa em PVC de 620mm x 220mm duas faces</t>
  </si>
  <si>
    <t>1-20</t>
  </si>
  <si>
    <t>Placa em PVC de 620mm x 220mm uma face</t>
  </si>
  <si>
    <t>1-21</t>
  </si>
  <si>
    <t>Placa em PVC de 740mm x 250mm</t>
  </si>
  <si>
    <t>1-22</t>
  </si>
  <si>
    <t>Placa em PVC na cor verde</t>
  </si>
  <si>
    <t>1-23</t>
  </si>
  <si>
    <t>Fabricação de display em acrílico</t>
  </si>
  <si>
    <t>1-24</t>
  </si>
  <si>
    <t>Fabricação de display em aço inox 304</t>
  </si>
  <si>
    <t>1-25</t>
  </si>
  <si>
    <t>Fabricação de placa em aço inox 304</t>
  </si>
  <si>
    <t>m²</t>
  </si>
  <si>
    <t>1-26</t>
  </si>
  <si>
    <t>Fabricação de placa em PVC</t>
  </si>
  <si>
    <t>1-27</t>
  </si>
  <si>
    <t>Vinil Adesivo Leitoso</t>
  </si>
  <si>
    <t>1-28</t>
  </si>
  <si>
    <t>Vinil adesivo transparente</t>
  </si>
  <si>
    <t>1-29</t>
  </si>
  <si>
    <t>Vinil adesivo jateado liso</t>
  </si>
  <si>
    <t>1-30</t>
  </si>
  <si>
    <t>Vinil Adesivo para piso interno</t>
  </si>
  <si>
    <t>Valor Unitário Estimado</t>
  </si>
  <si>
    <t>Subtotal</t>
  </si>
  <si>
    <r>
      <rPr>
        <rFont val="Arial"/>
        <b/>
        <color theme="1"/>
        <sz val="10.0"/>
      </rPr>
      <t>*</t>
    </r>
    <r>
      <rPr>
        <rFont val="Arial"/>
        <b val="0"/>
        <color theme="1"/>
        <sz val="10.0"/>
      </rPr>
      <t xml:space="preserve"> Valores excluídos na Planilha do Cálculo do Desvio Padrão ou não considerados para o cômputo da média na presente planilha por se apresentarem abaixo do </t>
    </r>
  </si>
  <si>
    <r>
      <rPr>
        <rFont val="Arial"/>
        <i/>
        <color theme="1"/>
        <sz val="10.0"/>
      </rPr>
      <t xml:space="preserve">Mínimo Aceitável </t>
    </r>
    <r>
      <rPr>
        <rFont val="Arial"/>
        <i val="0"/>
        <color theme="1"/>
        <sz val="10.0"/>
      </rPr>
      <t xml:space="preserve">ou acima do </t>
    </r>
    <r>
      <rPr>
        <rFont val="Arial"/>
        <i/>
        <color theme="1"/>
        <sz val="10.0"/>
      </rPr>
      <t xml:space="preserve">Máximo Aceitável </t>
    </r>
    <r>
      <rPr>
        <rFont val="Arial"/>
        <i val="0"/>
        <color theme="1"/>
        <sz val="10.0"/>
      </rPr>
      <t xml:space="preserve">após a análise do </t>
    </r>
    <r>
      <rPr>
        <rFont val="Arial"/>
        <i/>
        <color theme="1"/>
        <sz val="10.0"/>
      </rPr>
      <t>Desvio Padrão</t>
    </r>
    <r>
      <rPr>
        <rFont val="Arial"/>
        <i val="0"/>
        <color theme="1"/>
        <sz val="10.0"/>
      </rPr>
      <t>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</si>
</sst>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R$ -416]#,##0.00"/>
    <numFmt numFmtId="165" formatCode="[$R$-416]\ #,##0.00;[Red]\-[$R$-416]\ #,##0.00"/>
    <numFmt numFmtId="166" formatCode="_(* #,##0.00_);_(* \(#,##0.00\);_(* \-??_);_(@_)"/>
    <numFmt numFmtId="167" formatCode="_(* #,##0_);_(* \(#,##0\);_(* \-??_);_(@_)"/>
  </numFmts>
  <fonts count="14">
    <font>
      <sz val="10.0"/>
      <color rgb="FF000000"/>
      <name val="Arial"/>
    </font>
    <font>
      <b/>
      <sz val="14.0"/>
      <color theme="1"/>
      <name val="Arial"/>
    </font>
    <font>
      <b/>
      <sz val="10.0"/>
      <color theme="1"/>
      <name val="Arial"/>
    </font>
    <font/>
    <font>
      <color theme="1"/>
      <name val="Calibri"/>
    </font>
    <font>
      <b/>
      <sz val="13.0"/>
      <color theme="1"/>
      <name val="Arial"/>
    </font>
    <font>
      <b/>
      <color theme="1"/>
      <name val="Arial"/>
    </font>
    <font>
      <b/>
      <color rgb="FF000000"/>
      <name val="Arial"/>
    </font>
    <font>
      <sz val="10.0"/>
      <color theme="1"/>
      <name val="Arial"/>
    </font>
    <font>
      <sz val="9.0"/>
      <color theme="1"/>
      <name val="Arial"/>
    </font>
    <font>
      <color theme="1"/>
      <name val="Arial"/>
    </font>
    <font>
      <sz val="9.0"/>
      <color rgb="FF000000"/>
      <name val="&quot;Arial&quot;"/>
    </font>
    <font>
      <sz val="10.0"/>
      <name val="Arial"/>
    </font>
    <font>
      <i/>
      <sz val="10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</fills>
  <borders count="36">
    <border/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right style="thin">
        <color rgb="FF000000"/>
      </right>
    </border>
    <border>
      <right style="medium">
        <color rgb="FF000000"/>
      </right>
    </border>
    <border>
      <top style="medium">
        <color rgb="FF000000"/>
      </top>
      <bottom style="thin">
        <color rgb="FF000000"/>
      </bottom>
    </border>
    <border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center" wrapText="0"/>
    </xf>
    <xf borderId="2" fillId="2" fontId="2" numFmtId="0" xfId="0" applyAlignment="1" applyBorder="1" applyFont="1">
      <alignment shrinkToFit="0" vertical="center" wrapText="0"/>
    </xf>
    <xf borderId="3" fillId="2" fontId="1" numFmtId="164" xfId="0" applyAlignment="1" applyBorder="1" applyFont="1" applyNumberFormat="1">
      <alignment horizontal="left" shrinkToFit="0" vertical="center" wrapText="0"/>
    </xf>
    <xf borderId="4" fillId="0" fontId="3" numFmtId="0" xfId="0" applyBorder="1" applyFont="1"/>
    <xf borderId="5" fillId="0" fontId="3" numFmtId="0" xfId="0" applyBorder="1" applyFont="1"/>
    <xf borderId="2" fillId="2" fontId="4" numFmtId="0" xfId="0" applyBorder="1" applyFont="1"/>
    <xf borderId="2" fillId="2" fontId="2" numFmtId="2" xfId="0" applyAlignment="1" applyBorder="1" applyFont="1" applyNumberFormat="1">
      <alignment shrinkToFit="0" vertical="center" wrapText="0"/>
    </xf>
    <xf borderId="3" fillId="2" fontId="5" numFmtId="165" xfId="0" applyAlignment="1" applyBorder="1" applyFont="1" applyNumberFormat="1">
      <alignment horizontal="center" shrinkToFit="0" vertical="center" wrapText="0"/>
    </xf>
    <xf borderId="6" fillId="0" fontId="3" numFmtId="0" xfId="0" applyBorder="1" applyFont="1"/>
    <xf borderId="0" fillId="3" fontId="6" numFmtId="0" xfId="0" applyAlignment="1" applyFill="1" applyFont="1">
      <alignment horizontal="center" vertical="bottom"/>
    </xf>
    <xf borderId="0" fillId="3" fontId="7" numFmtId="0" xfId="0" applyAlignment="1" applyFont="1">
      <alignment horizontal="center" vertical="bottom"/>
    </xf>
    <xf borderId="0" fillId="3" fontId="7" numFmtId="0" xfId="0" applyAlignment="1" applyFont="1">
      <alignment horizontal="center" shrinkToFit="0" vertical="bottom" wrapText="1"/>
    </xf>
    <xf borderId="0" fillId="3" fontId="7" numFmtId="4" xfId="0" applyAlignment="1" applyFont="1" applyNumberFormat="1">
      <alignment horizontal="center" vertical="bottom"/>
    </xf>
    <xf borderId="0" fillId="3" fontId="4" numFmtId="0" xfId="0" applyAlignment="1" applyFont="1">
      <alignment vertical="bottom"/>
    </xf>
    <xf borderId="0" fillId="3" fontId="8" numFmtId="0" xfId="0" applyAlignment="1" applyFont="1">
      <alignment horizontal="center" shrinkToFit="0" vertical="bottom" wrapText="0"/>
    </xf>
    <xf borderId="0" fillId="3" fontId="8" numFmtId="166" xfId="0" applyAlignment="1" applyFont="1" applyNumberFormat="1">
      <alignment shrinkToFit="0" vertical="bottom" wrapText="0"/>
    </xf>
    <xf borderId="0" fillId="3" fontId="4" numFmtId="0" xfId="0" applyFont="1"/>
    <xf borderId="7" fillId="3" fontId="4" numFmtId="0" xfId="0" applyAlignment="1" applyBorder="1" applyFont="1">
      <alignment vertical="bottom"/>
    </xf>
    <xf borderId="8" fillId="2" fontId="6" numFmtId="0" xfId="0" applyAlignment="1" applyBorder="1" applyFont="1">
      <alignment horizontal="center" readingOrder="0" shrinkToFit="0" vertical="bottom" wrapText="1"/>
    </xf>
    <xf borderId="9" fillId="2" fontId="6" numFmtId="0" xfId="0" applyAlignment="1" applyBorder="1" applyFont="1">
      <alignment horizontal="center" shrinkToFit="0" vertical="bottom" wrapText="1"/>
    </xf>
    <xf borderId="9" fillId="2" fontId="6" numFmtId="0" xfId="0" applyAlignment="1" applyBorder="1" applyFont="1">
      <alignment horizontal="center" readingOrder="0" shrinkToFit="0" vertical="bottom" wrapText="1"/>
    </xf>
    <xf borderId="9" fillId="2" fontId="7" numFmtId="0" xfId="0" applyAlignment="1" applyBorder="1" applyFont="1">
      <alignment horizontal="center" readingOrder="0" shrinkToFit="0" vertical="bottom" wrapText="1"/>
    </xf>
    <xf borderId="9" fillId="2" fontId="7" numFmtId="0" xfId="0" applyAlignment="1" applyBorder="1" applyFont="1">
      <alignment horizontal="center" readingOrder="0" vertical="bottom"/>
    </xf>
    <xf borderId="9" fillId="2" fontId="7" numFmtId="4" xfId="0" applyAlignment="1" applyBorder="1" applyFont="1" applyNumberFormat="1">
      <alignment horizontal="center" readingOrder="0" vertical="bottom"/>
    </xf>
    <xf borderId="0" fillId="2" fontId="7" numFmtId="0" xfId="0" applyAlignment="1" applyFont="1">
      <alignment horizontal="center" readingOrder="0" vertical="bottom"/>
    </xf>
    <xf borderId="9" fillId="2" fontId="7" numFmtId="0" xfId="0" applyAlignment="1" applyBorder="1" applyFont="1">
      <alignment horizontal="center" shrinkToFit="0" vertical="bottom" wrapText="1"/>
    </xf>
    <xf borderId="0" fillId="0" fontId="8" numFmtId="0" xfId="0" applyAlignment="1" applyFont="1">
      <alignment horizontal="center" shrinkToFit="0" vertical="bottom" wrapText="0"/>
    </xf>
    <xf borderId="0" fillId="0" fontId="8" numFmtId="166" xfId="0" applyAlignment="1" applyFont="1" applyNumberFormat="1">
      <alignment shrinkToFit="0" vertical="bottom" wrapText="0"/>
    </xf>
    <xf borderId="10" fillId="0" fontId="9" numFmtId="49" xfId="0" applyAlignment="1" applyBorder="1" applyFont="1" applyNumberFormat="1">
      <alignment horizontal="center" readingOrder="0" shrinkToFit="0" vertical="center" wrapText="0"/>
    </xf>
    <xf borderId="11" fillId="0" fontId="9" numFmtId="0" xfId="0" applyAlignment="1" applyBorder="1" applyFont="1">
      <alignment horizontal="left" readingOrder="0" shrinkToFit="0" vertical="center" wrapText="1"/>
    </xf>
    <xf borderId="12" fillId="0" fontId="9" numFmtId="37" xfId="0" applyAlignment="1" applyBorder="1" applyFont="1" applyNumberFormat="1">
      <alignment horizontal="center"/>
    </xf>
    <xf borderId="8" fillId="0" fontId="9" numFmtId="37" xfId="0" applyAlignment="1" applyBorder="1" applyFont="1" applyNumberFormat="1">
      <alignment horizontal="center" shrinkToFit="0" wrapText="1"/>
    </xf>
    <xf borderId="11" fillId="0" fontId="8" numFmtId="4" xfId="0" applyAlignment="1" applyBorder="1" applyFont="1" applyNumberFormat="1">
      <alignment horizontal="center" readingOrder="0" shrinkToFit="0" vertical="center" wrapText="0"/>
    </xf>
    <xf borderId="11" fillId="4" fontId="8" numFmtId="4" xfId="0" applyAlignment="1" applyBorder="1" applyFill="1" applyFont="1" applyNumberFormat="1">
      <alignment horizontal="center" readingOrder="0" shrinkToFit="0" vertical="center" wrapText="0"/>
    </xf>
    <xf borderId="11" fillId="3" fontId="10" numFmtId="4" xfId="0" applyAlignment="1" applyBorder="1" applyFont="1" applyNumberFormat="1">
      <alignment horizontal="center" readingOrder="0" vertical="center"/>
    </xf>
    <xf borderId="10" fillId="0" fontId="2" numFmtId="4" xfId="0" applyAlignment="1" applyBorder="1" applyFont="1" applyNumberFormat="1">
      <alignment horizontal="center" shrinkToFit="0" vertical="center" wrapText="0"/>
    </xf>
    <xf borderId="11" fillId="0" fontId="2" numFmtId="4" xfId="0" applyAlignment="1" applyBorder="1" applyFont="1" applyNumberFormat="1">
      <alignment horizontal="center" shrinkToFit="0" vertical="center" wrapText="0"/>
    </xf>
    <xf borderId="11" fillId="0" fontId="8" numFmtId="4" xfId="0" applyAlignment="1" applyBorder="1" applyFont="1" applyNumberFormat="1">
      <alignment horizontal="center" shrinkToFit="0" vertical="center" wrapText="0"/>
    </xf>
    <xf borderId="13" fillId="0" fontId="8" numFmtId="4" xfId="0" applyAlignment="1" applyBorder="1" applyFont="1" applyNumberFormat="1">
      <alignment horizontal="center" shrinkToFit="0" vertical="center" wrapText="0"/>
    </xf>
    <xf borderId="0" fillId="0" fontId="8" numFmtId="4" xfId="0" applyAlignment="1" applyFont="1" applyNumberFormat="1">
      <alignment horizontal="center" shrinkToFit="0" vertical="bottom" wrapText="0"/>
    </xf>
    <xf borderId="0" fillId="0" fontId="8" numFmtId="9" xfId="0" applyAlignment="1" applyFont="1" applyNumberFormat="1">
      <alignment shrinkToFit="0" vertical="bottom" wrapText="0"/>
    </xf>
    <xf borderId="14" fillId="0" fontId="9" numFmtId="49" xfId="0" applyAlignment="1" applyBorder="1" applyFont="1" applyNumberFormat="1">
      <alignment horizontal="center" readingOrder="0" shrinkToFit="0" vertical="center" wrapText="0"/>
    </xf>
    <xf borderId="0" fillId="0" fontId="11" numFmtId="0" xfId="0" applyAlignment="1" applyFont="1">
      <alignment readingOrder="0"/>
    </xf>
    <xf borderId="15" fillId="0" fontId="9" numFmtId="37" xfId="0" applyAlignment="1" applyBorder="1" applyFont="1" applyNumberFormat="1">
      <alignment horizontal="center"/>
    </xf>
    <xf borderId="15" fillId="0" fontId="9" numFmtId="37" xfId="0" applyAlignment="1" applyBorder="1" applyFont="1" applyNumberFormat="1">
      <alignment horizontal="center" shrinkToFit="0" wrapText="1"/>
    </xf>
    <xf borderId="16" fillId="0" fontId="8" numFmtId="4" xfId="0" applyAlignment="1" applyBorder="1" applyFont="1" applyNumberFormat="1">
      <alignment horizontal="center" readingOrder="0" shrinkToFit="0" vertical="center" wrapText="0"/>
    </xf>
    <xf borderId="16" fillId="4" fontId="8" numFmtId="4" xfId="0" applyAlignment="1" applyBorder="1" applyFont="1" applyNumberFormat="1">
      <alignment horizontal="center" readingOrder="0" shrinkToFit="0" vertical="center" wrapText="0"/>
    </xf>
    <xf borderId="16" fillId="3" fontId="10" numFmtId="4" xfId="0" applyAlignment="1" applyBorder="1" applyFont="1" applyNumberFormat="1">
      <alignment horizontal="center" readingOrder="0" vertical="center"/>
    </xf>
    <xf borderId="14" fillId="0" fontId="2" numFmtId="4" xfId="0" applyAlignment="1" applyBorder="1" applyFont="1" applyNumberFormat="1">
      <alignment horizontal="center" shrinkToFit="0" vertical="center" wrapText="0"/>
    </xf>
    <xf borderId="16" fillId="0" fontId="2" numFmtId="4" xfId="0" applyAlignment="1" applyBorder="1" applyFont="1" applyNumberFormat="1">
      <alignment horizontal="center" shrinkToFit="0" vertical="center" wrapText="0"/>
    </xf>
    <xf borderId="16" fillId="0" fontId="8" numFmtId="4" xfId="0" applyAlignment="1" applyBorder="1" applyFont="1" applyNumberFormat="1">
      <alignment horizontal="center" shrinkToFit="0" vertical="center" wrapText="0"/>
    </xf>
    <xf borderId="17" fillId="0" fontId="8" numFmtId="4" xfId="0" applyAlignment="1" applyBorder="1" applyFont="1" applyNumberFormat="1">
      <alignment horizontal="center" shrinkToFit="0" vertical="center" wrapText="0"/>
    </xf>
    <xf borderId="16" fillId="0" fontId="9" numFmtId="0" xfId="0" applyAlignment="1" applyBorder="1" applyFont="1">
      <alignment horizontal="left" readingOrder="0" shrinkToFit="0" vertical="center" wrapText="1"/>
    </xf>
    <xf borderId="0" fillId="0" fontId="9" numFmtId="37" xfId="0" applyAlignment="1" applyFont="1" applyNumberFormat="1">
      <alignment horizontal="center"/>
    </xf>
    <xf borderId="14" fillId="3" fontId="9" numFmtId="49" xfId="0" applyAlignment="1" applyBorder="1" applyFont="1" applyNumberFormat="1">
      <alignment horizontal="center" readingOrder="0"/>
    </xf>
    <xf borderId="18" fillId="3" fontId="9" numFmtId="0" xfId="0" applyAlignment="1" applyBorder="1" applyFont="1">
      <alignment readingOrder="0" shrinkToFit="0" wrapText="1"/>
    </xf>
    <xf borderId="18" fillId="0" fontId="9" numFmtId="37" xfId="0" applyAlignment="1" applyBorder="1" applyFont="1" applyNumberFormat="1">
      <alignment horizontal="center"/>
    </xf>
    <xf borderId="18" fillId="0" fontId="9" numFmtId="37" xfId="0" applyAlignment="1" applyBorder="1" applyFont="1" applyNumberFormat="1">
      <alignment horizontal="center" shrinkToFit="0" wrapText="1"/>
    </xf>
    <xf borderId="18" fillId="3" fontId="10" numFmtId="4" xfId="0" applyAlignment="1" applyBorder="1" applyFont="1" applyNumberFormat="1">
      <alignment horizontal="center" readingOrder="0"/>
    </xf>
    <xf borderId="17" fillId="4" fontId="12" numFmtId="4" xfId="0" applyAlignment="1" applyBorder="1" applyFont="1" applyNumberFormat="1">
      <alignment horizontal="center" readingOrder="0" shrinkToFit="0" vertical="center" wrapText="0"/>
    </xf>
    <xf borderId="18" fillId="3" fontId="4" numFmtId="4" xfId="0" applyBorder="1" applyFont="1" applyNumberFormat="1"/>
    <xf borderId="18" fillId="3" fontId="10" numFmtId="4" xfId="0" applyAlignment="1" applyBorder="1" applyFont="1" applyNumberFormat="1">
      <alignment horizontal="center"/>
    </xf>
    <xf borderId="19" fillId="3" fontId="10" numFmtId="4" xfId="0" applyAlignment="1" applyBorder="1" applyFont="1" applyNumberFormat="1">
      <alignment horizontal="center"/>
    </xf>
    <xf borderId="18" fillId="3" fontId="6" numFmtId="4" xfId="0" applyAlignment="1" applyBorder="1" applyFont="1" applyNumberFormat="1">
      <alignment horizontal="center"/>
    </xf>
    <xf borderId="0" fillId="0" fontId="10" numFmtId="4" xfId="0" applyAlignment="1" applyFont="1" applyNumberFormat="1">
      <alignment horizontal="center" vertical="bottom"/>
    </xf>
    <xf borderId="0" fillId="0" fontId="4" numFmtId="9" xfId="0" applyAlignment="1" applyFont="1" applyNumberFormat="1">
      <alignment vertical="bottom"/>
    </xf>
    <xf borderId="0" fillId="0" fontId="4" numFmtId="0" xfId="0" applyAlignment="1" applyFont="1">
      <alignment vertical="bottom"/>
    </xf>
    <xf borderId="14" fillId="5" fontId="9" numFmtId="49" xfId="0" applyAlignment="1" applyBorder="1" applyFill="1" applyFont="1" applyNumberFormat="1">
      <alignment horizontal="center" readingOrder="0"/>
    </xf>
    <xf borderId="18" fillId="5" fontId="9" numFmtId="0" xfId="0" applyAlignment="1" applyBorder="1" applyFont="1">
      <alignment readingOrder="0" shrinkToFit="0" wrapText="1"/>
    </xf>
    <xf borderId="18" fillId="5" fontId="10" numFmtId="4" xfId="0" applyAlignment="1" applyBorder="1" applyFont="1" applyNumberFormat="1">
      <alignment horizontal="center" readingOrder="0"/>
    </xf>
    <xf borderId="18" fillId="5" fontId="4" numFmtId="4" xfId="0" applyBorder="1" applyFont="1" applyNumberFormat="1"/>
    <xf borderId="18" fillId="5" fontId="10" numFmtId="4" xfId="0" applyAlignment="1" applyBorder="1" applyFont="1" applyNumberFormat="1">
      <alignment horizontal="center"/>
    </xf>
    <xf borderId="19" fillId="5" fontId="10" numFmtId="4" xfId="0" applyAlignment="1" applyBorder="1" applyFont="1" applyNumberFormat="1">
      <alignment horizontal="center"/>
    </xf>
    <xf borderId="18" fillId="5" fontId="6" numFmtId="4" xfId="0" applyAlignment="1" applyBorder="1" applyFont="1" applyNumberFormat="1">
      <alignment horizontal="center"/>
    </xf>
    <xf borderId="20" fillId="3" fontId="9" numFmtId="0" xfId="0" applyAlignment="1" applyBorder="1" applyFont="1">
      <alignment horizontal="center" readingOrder="0"/>
    </xf>
    <xf borderId="20" fillId="3" fontId="9" numFmtId="0" xfId="0" applyAlignment="1" applyBorder="1" applyFont="1">
      <alignment readingOrder="0" shrinkToFit="0" wrapText="1"/>
    </xf>
    <xf borderId="20" fillId="3" fontId="8" numFmtId="167" xfId="0" applyAlignment="1" applyBorder="1" applyFont="1" applyNumberFormat="1">
      <alignment horizontal="right" readingOrder="0" shrinkToFit="0" vertical="bottom" wrapText="0"/>
    </xf>
    <xf borderId="20" fillId="3" fontId="9" numFmtId="167" xfId="0" applyAlignment="1" applyBorder="1" applyFont="1" applyNumberFormat="1">
      <alignment horizontal="center" shrinkToFit="0" vertical="bottom" wrapText="1"/>
    </xf>
    <xf borderId="20" fillId="3" fontId="10" numFmtId="4" xfId="0" applyAlignment="1" applyBorder="1" applyFont="1" applyNumberFormat="1">
      <alignment horizontal="center" readingOrder="0"/>
    </xf>
    <xf borderId="20" fillId="3" fontId="10" numFmtId="0" xfId="0" applyAlignment="1" applyBorder="1" applyFont="1">
      <alignment horizontal="center" readingOrder="0"/>
    </xf>
    <xf borderId="20" fillId="3" fontId="4" numFmtId="4" xfId="0" applyBorder="1" applyFont="1" applyNumberFormat="1"/>
    <xf borderId="20" fillId="3" fontId="4" numFmtId="0" xfId="0" applyBorder="1" applyFont="1"/>
    <xf borderId="20" fillId="3" fontId="10" numFmtId="0" xfId="0" applyAlignment="1" applyBorder="1" applyFont="1">
      <alignment horizontal="center"/>
    </xf>
    <xf borderId="21" fillId="3" fontId="10" numFmtId="0" xfId="0" applyAlignment="1" applyBorder="1" applyFont="1">
      <alignment horizontal="center" vertical="bottom"/>
    </xf>
    <xf borderId="21" fillId="3" fontId="6" numFmtId="0" xfId="0" applyAlignment="1" applyBorder="1" applyFont="1">
      <alignment horizontal="center"/>
    </xf>
    <xf borderId="21" fillId="3" fontId="10" numFmtId="0" xfId="0" applyAlignment="1" applyBorder="1" applyFont="1">
      <alignment horizontal="center"/>
    </xf>
    <xf borderId="22" fillId="2" fontId="6" numFmtId="0" xfId="0" applyAlignment="1" applyBorder="1" applyFont="1">
      <alignment horizontal="center" shrinkToFit="0" wrapText="1"/>
    </xf>
    <xf borderId="23" fillId="2" fontId="6" numFmtId="0" xfId="0" applyAlignment="1" applyBorder="1" applyFont="1">
      <alignment horizontal="center" shrinkToFit="0" wrapText="1"/>
    </xf>
    <xf borderId="23" fillId="2" fontId="6" numFmtId="4" xfId="0" applyAlignment="1" applyBorder="1" applyFont="1" applyNumberFormat="1">
      <alignment horizontal="center" shrinkToFit="0" wrapText="1"/>
    </xf>
    <xf borderId="24" fillId="2" fontId="6" numFmtId="0" xfId="0" applyAlignment="1" applyBorder="1" applyFont="1">
      <alignment horizontal="center" shrinkToFit="0" vertical="bottom" wrapText="1"/>
    </xf>
    <xf borderId="25" fillId="2" fontId="7" numFmtId="0" xfId="0" applyAlignment="1" applyBorder="1" applyFont="1">
      <alignment horizontal="center"/>
    </xf>
    <xf borderId="26" fillId="0" fontId="3" numFmtId="0" xfId="0" applyBorder="1" applyFont="1"/>
    <xf borderId="27" fillId="2" fontId="7" numFmtId="0" xfId="0" applyAlignment="1" applyBorder="1" applyFont="1">
      <alignment horizontal="center"/>
    </xf>
    <xf borderId="28" fillId="0" fontId="3" numFmtId="0" xfId="0" applyBorder="1" applyFont="1"/>
    <xf borderId="11" fillId="0" fontId="8" numFmtId="3" xfId="0" applyAlignment="1" applyBorder="1" applyFont="1" applyNumberFormat="1">
      <alignment horizontal="right" readingOrder="0" shrinkToFit="0" vertical="center" wrapText="0"/>
    </xf>
    <xf borderId="11" fillId="0" fontId="9" numFmtId="37" xfId="0" applyAlignment="1" applyBorder="1" applyFont="1" applyNumberFormat="1">
      <alignment horizontal="center" readingOrder="0" shrinkToFit="0" vertical="center" wrapText="1"/>
    </xf>
    <xf borderId="25" fillId="3" fontId="2" numFmtId="4" xfId="0" applyAlignment="1" applyBorder="1" applyFont="1" applyNumberFormat="1">
      <alignment horizontal="center" shrinkToFit="0" vertical="center" wrapText="1"/>
    </xf>
    <xf borderId="26" fillId="3" fontId="3" numFmtId="0" xfId="0" applyBorder="1" applyFont="1"/>
    <xf borderId="27" fillId="3" fontId="8" numFmtId="4" xfId="0" applyAlignment="1" applyBorder="1" applyFont="1" applyNumberFormat="1">
      <alignment horizontal="center" shrinkToFit="0" vertical="center" wrapText="1"/>
    </xf>
    <xf borderId="28" fillId="3" fontId="3" numFmtId="0" xfId="0" applyBorder="1" applyFont="1"/>
    <xf borderId="16" fillId="0" fontId="8" numFmtId="3" xfId="0" applyAlignment="1" applyBorder="1" applyFont="1" applyNumberFormat="1">
      <alignment horizontal="right" readingOrder="0" shrinkToFit="0" vertical="center" wrapText="0"/>
    </xf>
    <xf borderId="16" fillId="0" fontId="9" numFmtId="37" xfId="0" applyAlignment="1" applyBorder="1" applyFont="1" applyNumberFormat="1">
      <alignment horizontal="center" readingOrder="0" shrinkToFit="0" vertical="center" wrapText="1"/>
    </xf>
    <xf borderId="29" fillId="5" fontId="2" numFmtId="4" xfId="0" applyAlignment="1" applyBorder="1" applyFont="1" applyNumberFormat="1">
      <alignment horizontal="center" shrinkToFit="0" vertical="center" wrapText="1"/>
    </xf>
    <xf borderId="18" fillId="5" fontId="3" numFmtId="0" xfId="0" applyBorder="1" applyFont="1"/>
    <xf borderId="15" fillId="5" fontId="8" numFmtId="4" xfId="0" applyAlignment="1" applyBorder="1" applyFont="1" applyNumberFormat="1">
      <alignment horizontal="center" shrinkToFit="0" vertical="center" wrapText="1"/>
    </xf>
    <xf borderId="19" fillId="5" fontId="3" numFmtId="0" xfId="0" applyBorder="1" applyFont="1"/>
    <xf borderId="29" fillId="3" fontId="2" numFmtId="4" xfId="0" applyAlignment="1" applyBorder="1" applyFont="1" applyNumberFormat="1">
      <alignment horizontal="center" shrinkToFit="0" vertical="center" wrapText="1"/>
    </xf>
    <xf borderId="18" fillId="3" fontId="3" numFmtId="0" xfId="0" applyBorder="1" applyFont="1"/>
    <xf borderId="15" fillId="3" fontId="8" numFmtId="4" xfId="0" applyAlignment="1" applyBorder="1" applyFont="1" applyNumberFormat="1">
      <alignment horizontal="center" shrinkToFit="0" vertical="center" wrapText="1"/>
    </xf>
    <xf borderId="19" fillId="3" fontId="3" numFmtId="0" xfId="0" applyBorder="1" applyFont="1"/>
    <xf borderId="30" fillId="0" fontId="9" numFmtId="49" xfId="0" applyAlignment="1" applyBorder="1" applyFont="1" applyNumberFormat="1">
      <alignment horizontal="center" readingOrder="0" shrinkToFit="0" vertical="center" wrapText="0"/>
    </xf>
    <xf borderId="31" fillId="0" fontId="9" numFmtId="0" xfId="0" applyAlignment="1" applyBorder="1" applyFont="1">
      <alignment horizontal="left" readingOrder="0" shrinkToFit="0" vertical="center" wrapText="1"/>
    </xf>
    <xf borderId="31" fillId="0" fontId="8" numFmtId="3" xfId="0" applyAlignment="1" applyBorder="1" applyFont="1" applyNumberFormat="1">
      <alignment horizontal="right" readingOrder="0" shrinkToFit="0" vertical="center" wrapText="0"/>
    </xf>
    <xf borderId="31" fillId="0" fontId="9" numFmtId="37" xfId="0" applyAlignment="1" applyBorder="1" applyFont="1" applyNumberFormat="1">
      <alignment horizontal="center" readingOrder="0" shrinkToFit="0" vertical="center" wrapText="1"/>
    </xf>
    <xf borderId="31" fillId="0" fontId="8" numFmtId="4" xfId="0" applyAlignment="1" applyBorder="1" applyFont="1" applyNumberFormat="1">
      <alignment horizontal="center" readingOrder="0" shrinkToFit="0" vertical="center" wrapText="0"/>
    </xf>
    <xf borderId="31" fillId="4" fontId="8" numFmtId="4" xfId="0" applyAlignment="1" applyBorder="1" applyFont="1" applyNumberFormat="1">
      <alignment horizontal="center" readingOrder="0" shrinkToFit="0" vertical="center" wrapText="0"/>
    </xf>
    <xf borderId="31" fillId="3" fontId="10" numFmtId="4" xfId="0" applyAlignment="1" applyBorder="1" applyFont="1" applyNumberFormat="1">
      <alignment horizontal="center" readingOrder="0" vertical="center"/>
    </xf>
    <xf borderId="32" fillId="5" fontId="2" numFmtId="4" xfId="0" applyAlignment="1" applyBorder="1" applyFont="1" applyNumberFormat="1">
      <alignment horizontal="center" shrinkToFit="0" vertical="center" wrapText="1"/>
    </xf>
    <xf borderId="33" fillId="5" fontId="3" numFmtId="0" xfId="0" applyBorder="1" applyFont="1"/>
    <xf borderId="34" fillId="5" fontId="8" numFmtId="4" xfId="0" applyAlignment="1" applyBorder="1" applyFont="1" applyNumberFormat="1">
      <alignment horizontal="center" shrinkToFit="0" vertical="center" wrapText="1"/>
    </xf>
    <xf borderId="35" fillId="5" fontId="3" numFmtId="0" xfId="0" applyBorder="1" applyFont="1"/>
    <xf borderId="0" fillId="0" fontId="8" numFmtId="167" xfId="0" applyAlignment="1" applyFont="1" applyNumberFormat="1">
      <alignment horizontal="right" shrinkToFit="0" vertical="bottom" wrapText="0"/>
    </xf>
    <xf borderId="0" fillId="0" fontId="8" numFmtId="167" xfId="0" applyAlignment="1" applyFont="1" applyNumberFormat="1">
      <alignment shrinkToFit="0" vertical="bottom" wrapText="0"/>
    </xf>
    <xf borderId="0" fillId="0" fontId="2" numFmtId="0" xfId="0" applyAlignment="1" applyFont="1">
      <alignment shrinkToFit="0" vertical="bottom" wrapText="0"/>
    </xf>
    <xf borderId="18" fillId="0" fontId="8" numFmtId="0" xfId="0" applyAlignment="1" applyBorder="1" applyFont="1">
      <alignment horizontal="right" shrinkToFit="0" vertical="bottom" wrapText="0"/>
    </xf>
    <xf borderId="0" fillId="0" fontId="13" numFmtId="0" xfId="0" applyAlignment="1" applyFont="1">
      <alignment shrinkToFit="0" vertical="bottom" wrapText="0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2">
    <tableStyle count="2" pivot="0" name="DADOS e Estimativa-style">
      <tableStyleElement dxfId="1" type="firstRowStripe"/>
      <tableStyleElement dxfId="2" type="secondRowStripe"/>
    </tableStyle>
    <tableStyle count="2" pivot="0" name="DADOS e Estimativa-style 2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5:R35" displayName="Table_1" id="1">
  <tableColumns count="1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</tableColumns>
  <tableStyleInfo name="DADOS e Estimativa-style" showColumnStripes="0" showFirstColumn="1" showLastColumn="1" showRowStripes="1"/>
</table>
</file>

<file path=xl/tables/table2.xml><?xml version="1.0" encoding="utf-8"?>
<table xmlns="http://schemas.openxmlformats.org/spreadsheetml/2006/main" headerRowCount="0" ref="A37:N66" displayName="Table_2" id="2">
  <tableColumns count="14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</tableColumns>
  <tableStyleInfo name="DADOS e Estimativa-style 2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Relationship Id="rId5" Type="http://schemas.openxmlformats.org/officeDocument/2006/relationships/table" Target="../tables/table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57"/>
    <col customWidth="1" min="2" max="2" width="35.57"/>
    <col customWidth="1" min="3" max="3" width="7.14"/>
    <col customWidth="1" min="4" max="4" width="11.29"/>
    <col customWidth="1" min="5" max="5" width="11.43"/>
    <col customWidth="1" min="6" max="6" width="11.71"/>
    <col customWidth="1" min="7" max="7" width="12.29"/>
    <col customWidth="1" min="8" max="9" width="11.14"/>
    <col customWidth="1" min="10" max="10" width="9.57"/>
    <col customWidth="1" hidden="1" min="11" max="11" width="9.71"/>
    <col customWidth="1" hidden="1" min="12" max="14" width="9.57"/>
    <col customWidth="1" min="15" max="15" width="17.29"/>
    <col customWidth="1" min="16" max="16" width="9.43"/>
    <col customWidth="1" min="17" max="17" width="9.86"/>
    <col customWidth="1" min="18" max="18" width="11.71"/>
    <col customWidth="1" hidden="1" min="19" max="19" width="12.71"/>
    <col customWidth="1" hidden="1" min="20" max="20" width="14.43"/>
    <col customWidth="1" hidden="1" min="21" max="21" width="8.0"/>
    <col customWidth="1" hidden="1" min="22" max="22" width="13.86"/>
    <col customWidth="1" hidden="1" min="23" max="24" width="8.0"/>
  </cols>
  <sheetData>
    <row r="1" ht="18.75" customHeight="1">
      <c r="A1" s="1" t="s">
        <v>0</v>
      </c>
      <c r="B1" s="2"/>
      <c r="C1" s="3">
        <f>SUM(Q37:R66)</f>
        <v>210876.05</v>
      </c>
      <c r="D1" s="4"/>
      <c r="E1" s="5"/>
      <c r="F1" s="2"/>
      <c r="G1" s="2"/>
      <c r="H1" s="2"/>
      <c r="I1" s="2"/>
      <c r="J1" s="2"/>
      <c r="K1" s="2"/>
      <c r="L1" s="2"/>
      <c r="M1" s="2"/>
      <c r="N1" s="6"/>
      <c r="O1" s="7"/>
      <c r="P1" s="8"/>
      <c r="Q1" s="4"/>
      <c r="R1" s="9"/>
    </row>
    <row r="2" ht="13.5" customHeight="1">
      <c r="A2" s="10"/>
      <c r="B2" s="10"/>
      <c r="C2" s="10"/>
      <c r="D2" s="11"/>
      <c r="E2" s="11"/>
      <c r="F2" s="11"/>
      <c r="G2" s="12"/>
      <c r="H2" s="12"/>
      <c r="I2" s="11"/>
      <c r="J2" s="13"/>
      <c r="K2" s="11"/>
      <c r="L2" s="11"/>
      <c r="M2" s="11"/>
      <c r="N2" s="14"/>
      <c r="O2" s="12"/>
      <c r="P2" s="12"/>
      <c r="Q2" s="11"/>
      <c r="R2" s="11"/>
      <c r="S2" s="15"/>
      <c r="T2" s="16"/>
      <c r="U2" s="17"/>
      <c r="V2" s="17"/>
      <c r="W2" s="17"/>
      <c r="X2" s="17"/>
    </row>
    <row r="3" ht="13.5" customHeight="1">
      <c r="A3" s="10"/>
      <c r="B3" s="10"/>
      <c r="C3" s="10"/>
      <c r="D3" s="11"/>
      <c r="E3" s="11"/>
      <c r="F3" s="11"/>
      <c r="G3" s="12"/>
      <c r="H3" s="12"/>
      <c r="I3" s="11"/>
      <c r="J3" s="13"/>
      <c r="K3" s="11"/>
      <c r="L3" s="11"/>
      <c r="M3" s="11"/>
      <c r="N3" s="18"/>
      <c r="O3" s="12"/>
      <c r="P3" s="12"/>
      <c r="Q3" s="11"/>
      <c r="R3" s="11"/>
      <c r="S3" s="15"/>
      <c r="T3" s="16"/>
      <c r="U3" s="17"/>
      <c r="V3" s="17"/>
      <c r="W3" s="17"/>
      <c r="X3" s="17"/>
    </row>
    <row r="4" ht="33.75" customHeight="1">
      <c r="A4" s="19" t="s">
        <v>1</v>
      </c>
      <c r="B4" s="20" t="s">
        <v>2</v>
      </c>
      <c r="C4" s="21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3" t="s">
        <v>8</v>
      </c>
      <c r="I4" s="23" t="s">
        <v>9</v>
      </c>
      <c r="J4" s="24" t="s">
        <v>10</v>
      </c>
      <c r="K4" s="23"/>
      <c r="L4" s="23"/>
      <c r="M4" s="23"/>
      <c r="N4" s="25"/>
      <c r="O4" s="26" t="s">
        <v>11</v>
      </c>
      <c r="P4" s="26" t="s">
        <v>12</v>
      </c>
      <c r="Q4" s="26" t="s">
        <v>13</v>
      </c>
      <c r="R4" s="26" t="s">
        <v>14</v>
      </c>
      <c r="S4" s="27"/>
      <c r="T4" s="28"/>
    </row>
    <row r="5">
      <c r="A5" s="29" t="s">
        <v>15</v>
      </c>
      <c r="B5" s="30" t="s">
        <v>16</v>
      </c>
      <c r="C5" s="31">
        <v>280.0</v>
      </c>
      <c r="D5" s="32" t="s">
        <v>17</v>
      </c>
      <c r="E5" s="33">
        <v>48.0</v>
      </c>
      <c r="F5" s="33">
        <v>9.0</v>
      </c>
      <c r="G5" s="34">
        <v>15.3</v>
      </c>
      <c r="H5" s="34">
        <v>6.68</v>
      </c>
      <c r="I5" s="34"/>
      <c r="J5" s="34">
        <v>10.33</v>
      </c>
      <c r="K5" s="34"/>
      <c r="L5" s="34"/>
      <c r="M5" s="34"/>
      <c r="N5" s="35"/>
      <c r="O5" s="36">
        <f t="shared" ref="O5:O34" si="1">IF(SUM(E5:N5)&gt;0,ROUND(AVERAGE(E5:N5),2),"")</f>
        <v>17.86</v>
      </c>
      <c r="P5" s="37">
        <f t="shared" ref="P5:P34" si="2">IF(COUNTA(E5:N5)=1,O5,(IF(SUM(E5:N5)&gt;0,ROUND(STDEV(E5:N5),2),"")))</f>
        <v>17.14</v>
      </c>
      <c r="Q5" s="38">
        <f t="shared" ref="Q5:Q29" si="3">IF(SUM(O5:P5)&gt;0,O5-P5,"")</f>
        <v>0.72</v>
      </c>
      <c r="R5" s="39">
        <f t="shared" ref="R5:R29" si="4">IF(SUM(O5:P5)&gt;0,SUM(O5:P5),"")</f>
        <v>35</v>
      </c>
      <c r="S5" s="40">
        <f t="shared" ref="S5:S34" si="5">COUNT(E5:K5)</f>
        <v>5</v>
      </c>
      <c r="T5" s="41"/>
    </row>
    <row r="6">
      <c r="A6" s="42" t="s">
        <v>18</v>
      </c>
      <c r="B6" s="43" t="s">
        <v>19</v>
      </c>
      <c r="C6" s="44">
        <v>10.0</v>
      </c>
      <c r="D6" s="45" t="s">
        <v>17</v>
      </c>
      <c r="E6" s="46">
        <v>55.0</v>
      </c>
      <c r="F6" s="46">
        <v>11.0</v>
      </c>
      <c r="G6" s="47">
        <v>18.4</v>
      </c>
      <c r="H6" s="47">
        <v>17.26</v>
      </c>
      <c r="I6" s="47"/>
      <c r="J6" s="47">
        <v>16.75</v>
      </c>
      <c r="K6" s="47"/>
      <c r="L6" s="47"/>
      <c r="M6" s="47"/>
      <c r="N6" s="48"/>
      <c r="O6" s="49">
        <f t="shared" si="1"/>
        <v>23.68</v>
      </c>
      <c r="P6" s="50">
        <f t="shared" si="2"/>
        <v>17.74</v>
      </c>
      <c r="Q6" s="51">
        <f t="shared" si="3"/>
        <v>5.94</v>
      </c>
      <c r="R6" s="52">
        <f t="shared" si="4"/>
        <v>41.42</v>
      </c>
      <c r="S6" s="40">
        <f t="shared" si="5"/>
        <v>5</v>
      </c>
      <c r="T6" s="41"/>
    </row>
    <row r="7">
      <c r="A7" s="42" t="s">
        <v>20</v>
      </c>
      <c r="B7" s="53" t="s">
        <v>21</v>
      </c>
      <c r="C7" s="54">
        <v>60.0</v>
      </c>
      <c r="D7" s="45" t="s">
        <v>17</v>
      </c>
      <c r="E7" s="46">
        <v>65.0</v>
      </c>
      <c r="F7" s="46">
        <v>13.0</v>
      </c>
      <c r="G7" s="47">
        <v>21.4</v>
      </c>
      <c r="H7" s="47">
        <v>9.78</v>
      </c>
      <c r="I7" s="47"/>
      <c r="J7" s="47">
        <v>14.37</v>
      </c>
      <c r="K7" s="47"/>
      <c r="L7" s="47"/>
      <c r="M7" s="47"/>
      <c r="N7" s="48"/>
      <c r="O7" s="49">
        <f t="shared" si="1"/>
        <v>24.71</v>
      </c>
      <c r="P7" s="50">
        <f t="shared" si="2"/>
        <v>22.92</v>
      </c>
      <c r="Q7" s="51">
        <f t="shared" si="3"/>
        <v>1.79</v>
      </c>
      <c r="R7" s="52">
        <f t="shared" si="4"/>
        <v>47.63</v>
      </c>
      <c r="S7" s="40">
        <f t="shared" si="5"/>
        <v>5</v>
      </c>
      <c r="T7" s="41"/>
    </row>
    <row r="8">
      <c r="A8" s="42" t="s">
        <v>22</v>
      </c>
      <c r="B8" s="53" t="s">
        <v>23</v>
      </c>
      <c r="C8" s="54">
        <v>30.0</v>
      </c>
      <c r="D8" s="45" t="s">
        <v>17</v>
      </c>
      <c r="E8" s="46">
        <v>75.0</v>
      </c>
      <c r="F8" s="46">
        <v>16.0</v>
      </c>
      <c r="G8" s="47">
        <v>22.95</v>
      </c>
      <c r="H8" s="47">
        <v>11.69</v>
      </c>
      <c r="I8" s="47"/>
      <c r="J8" s="47">
        <v>16.78</v>
      </c>
      <c r="K8" s="47"/>
      <c r="L8" s="47"/>
      <c r="M8" s="47"/>
      <c r="N8" s="48"/>
      <c r="O8" s="49">
        <f t="shared" si="1"/>
        <v>28.48</v>
      </c>
      <c r="P8" s="50">
        <f t="shared" si="2"/>
        <v>26.31</v>
      </c>
      <c r="Q8" s="51">
        <f t="shared" si="3"/>
        <v>2.17</v>
      </c>
      <c r="R8" s="52">
        <f t="shared" si="4"/>
        <v>54.79</v>
      </c>
      <c r="S8" s="40">
        <f t="shared" si="5"/>
        <v>5</v>
      </c>
      <c r="T8" s="41"/>
    </row>
    <row r="9">
      <c r="A9" s="42" t="s">
        <v>24</v>
      </c>
      <c r="B9" s="53" t="s">
        <v>25</v>
      </c>
      <c r="C9" s="54">
        <v>30.0</v>
      </c>
      <c r="D9" s="45" t="s">
        <v>17</v>
      </c>
      <c r="E9" s="46">
        <v>85.0</v>
      </c>
      <c r="F9" s="46">
        <v>21.0</v>
      </c>
      <c r="G9" s="47">
        <v>30.6</v>
      </c>
      <c r="H9" s="47">
        <v>14.04</v>
      </c>
      <c r="I9" s="47"/>
      <c r="J9" s="47">
        <v>16.64</v>
      </c>
      <c r="K9" s="47"/>
      <c r="L9" s="47"/>
      <c r="M9" s="47"/>
      <c r="N9" s="48"/>
      <c r="O9" s="49">
        <f t="shared" si="1"/>
        <v>33.46</v>
      </c>
      <c r="P9" s="50">
        <f t="shared" si="2"/>
        <v>29.5</v>
      </c>
      <c r="Q9" s="51">
        <f t="shared" si="3"/>
        <v>3.96</v>
      </c>
      <c r="R9" s="52">
        <f t="shared" si="4"/>
        <v>62.96</v>
      </c>
      <c r="S9" s="40">
        <f t="shared" si="5"/>
        <v>5</v>
      </c>
      <c r="T9" s="41"/>
    </row>
    <row r="10">
      <c r="A10" s="42" t="s">
        <v>26</v>
      </c>
      <c r="B10" s="53" t="s">
        <v>27</v>
      </c>
      <c r="C10" s="54">
        <v>50.0</v>
      </c>
      <c r="D10" s="45" t="s">
        <v>17</v>
      </c>
      <c r="E10" s="46">
        <v>95.0</v>
      </c>
      <c r="F10" s="46">
        <v>24.0</v>
      </c>
      <c r="G10" s="47">
        <v>45.9</v>
      </c>
      <c r="H10" s="47">
        <v>16.5</v>
      </c>
      <c r="I10" s="47"/>
      <c r="J10" s="47">
        <v>28.98</v>
      </c>
      <c r="K10" s="47"/>
      <c r="L10" s="47"/>
      <c r="M10" s="47"/>
      <c r="N10" s="48"/>
      <c r="O10" s="49">
        <f t="shared" si="1"/>
        <v>42.08</v>
      </c>
      <c r="P10" s="50">
        <f t="shared" si="2"/>
        <v>31.5</v>
      </c>
      <c r="Q10" s="51">
        <f t="shared" si="3"/>
        <v>10.58</v>
      </c>
      <c r="R10" s="52">
        <f t="shared" si="4"/>
        <v>73.58</v>
      </c>
      <c r="S10" s="40">
        <f t="shared" si="5"/>
        <v>5</v>
      </c>
      <c r="T10" s="41"/>
    </row>
    <row r="11">
      <c r="A11" s="42" t="s">
        <v>28</v>
      </c>
      <c r="B11" s="53" t="s">
        <v>29</v>
      </c>
      <c r="C11" s="54">
        <v>10.0</v>
      </c>
      <c r="D11" s="45" t="s">
        <v>17</v>
      </c>
      <c r="E11" s="46">
        <v>90.0</v>
      </c>
      <c r="F11" s="46">
        <v>22.0</v>
      </c>
      <c r="G11" s="47">
        <v>36.7</v>
      </c>
      <c r="H11" s="47">
        <v>22.07</v>
      </c>
      <c r="I11" s="47"/>
      <c r="J11" s="47">
        <v>28.33</v>
      </c>
      <c r="K11" s="47"/>
      <c r="L11" s="47"/>
      <c r="M11" s="47"/>
      <c r="N11" s="48"/>
      <c r="O11" s="49">
        <f t="shared" si="1"/>
        <v>39.82</v>
      </c>
      <c r="P11" s="50">
        <f t="shared" si="2"/>
        <v>28.69</v>
      </c>
      <c r="Q11" s="51">
        <f t="shared" si="3"/>
        <v>11.13</v>
      </c>
      <c r="R11" s="52">
        <f t="shared" si="4"/>
        <v>68.51</v>
      </c>
      <c r="S11" s="40">
        <f t="shared" si="5"/>
        <v>5</v>
      </c>
      <c r="T11" s="41"/>
    </row>
    <row r="12">
      <c r="A12" s="42" t="s">
        <v>30</v>
      </c>
      <c r="B12" s="53" t="s">
        <v>31</v>
      </c>
      <c r="C12" s="54">
        <v>150.0</v>
      </c>
      <c r="D12" s="45" t="s">
        <v>17</v>
      </c>
      <c r="E12" s="46">
        <v>48.0</v>
      </c>
      <c r="F12" s="46">
        <v>9.0</v>
      </c>
      <c r="G12" s="47">
        <v>17.0</v>
      </c>
      <c r="H12" s="47">
        <v>3.55</v>
      </c>
      <c r="I12" s="47"/>
      <c r="J12" s="47">
        <v>8.66</v>
      </c>
      <c r="K12" s="47"/>
      <c r="L12" s="47"/>
      <c r="M12" s="47"/>
      <c r="N12" s="48"/>
      <c r="O12" s="49">
        <f t="shared" si="1"/>
        <v>17.24</v>
      </c>
      <c r="P12" s="50">
        <f t="shared" si="2"/>
        <v>17.85</v>
      </c>
      <c r="Q12" s="51">
        <f t="shared" si="3"/>
        <v>-0.61</v>
      </c>
      <c r="R12" s="52">
        <f t="shared" si="4"/>
        <v>35.09</v>
      </c>
      <c r="S12" s="40">
        <f t="shared" si="5"/>
        <v>5</v>
      </c>
      <c r="T12" s="41"/>
    </row>
    <row r="13">
      <c r="A13" s="42" t="s">
        <v>32</v>
      </c>
      <c r="B13" s="53" t="s">
        <v>33</v>
      </c>
      <c r="C13" s="54">
        <v>10.0</v>
      </c>
      <c r="D13" s="45" t="s">
        <v>17</v>
      </c>
      <c r="E13" s="46">
        <v>48.0</v>
      </c>
      <c r="F13" s="46">
        <v>120.0</v>
      </c>
      <c r="G13" s="47">
        <v>55.1</v>
      </c>
      <c r="H13" s="47">
        <v>196.89</v>
      </c>
      <c r="I13" s="47"/>
      <c r="J13" s="47">
        <v>36.7</v>
      </c>
      <c r="K13" s="47"/>
      <c r="L13" s="47"/>
      <c r="M13" s="47"/>
      <c r="N13" s="48"/>
      <c r="O13" s="49">
        <f t="shared" si="1"/>
        <v>91.34</v>
      </c>
      <c r="P13" s="50">
        <f t="shared" si="2"/>
        <v>67.34</v>
      </c>
      <c r="Q13" s="51">
        <f t="shared" si="3"/>
        <v>24</v>
      </c>
      <c r="R13" s="52">
        <f t="shared" si="4"/>
        <v>158.68</v>
      </c>
      <c r="S13" s="40">
        <f t="shared" si="5"/>
        <v>5</v>
      </c>
      <c r="T13" s="41"/>
    </row>
    <row r="14">
      <c r="A14" s="42" t="s">
        <v>34</v>
      </c>
      <c r="B14" s="53" t="s">
        <v>35</v>
      </c>
      <c r="C14" s="54">
        <v>300.0</v>
      </c>
      <c r="D14" s="45" t="s">
        <v>17</v>
      </c>
      <c r="E14" s="46">
        <v>85.0</v>
      </c>
      <c r="F14" s="46">
        <v>61.0</v>
      </c>
      <c r="G14" s="47">
        <v>37.2</v>
      </c>
      <c r="H14" s="47"/>
      <c r="I14" s="47"/>
      <c r="J14" s="47">
        <v>18.98</v>
      </c>
      <c r="K14" s="47"/>
      <c r="L14" s="47"/>
      <c r="M14" s="47"/>
      <c r="N14" s="48"/>
      <c r="O14" s="49">
        <f t="shared" si="1"/>
        <v>50.55</v>
      </c>
      <c r="P14" s="50">
        <f t="shared" si="2"/>
        <v>28.7</v>
      </c>
      <c r="Q14" s="51">
        <f t="shared" si="3"/>
        <v>21.85</v>
      </c>
      <c r="R14" s="52">
        <f t="shared" si="4"/>
        <v>79.25</v>
      </c>
      <c r="S14" s="40">
        <f t="shared" si="5"/>
        <v>4</v>
      </c>
      <c r="T14" s="41"/>
    </row>
    <row r="15">
      <c r="A15" s="42" t="s">
        <v>36</v>
      </c>
      <c r="B15" s="53" t="s">
        <v>37</v>
      </c>
      <c r="C15" s="54">
        <v>150.0</v>
      </c>
      <c r="D15" s="45" t="s">
        <v>17</v>
      </c>
      <c r="E15" s="46">
        <v>105.0</v>
      </c>
      <c r="F15" s="46">
        <v>65.0</v>
      </c>
      <c r="G15" s="47">
        <v>42.4</v>
      </c>
      <c r="H15" s="47"/>
      <c r="I15" s="47"/>
      <c r="J15" s="47">
        <v>33.38</v>
      </c>
      <c r="K15" s="47"/>
      <c r="L15" s="47"/>
      <c r="M15" s="47"/>
      <c r="N15" s="48"/>
      <c r="O15" s="49">
        <f t="shared" si="1"/>
        <v>61.45</v>
      </c>
      <c r="P15" s="50">
        <f t="shared" si="2"/>
        <v>31.94</v>
      </c>
      <c r="Q15" s="51">
        <f t="shared" si="3"/>
        <v>29.51</v>
      </c>
      <c r="R15" s="52">
        <f t="shared" si="4"/>
        <v>93.39</v>
      </c>
      <c r="S15" s="40">
        <f t="shared" si="5"/>
        <v>4</v>
      </c>
      <c r="T15" s="41"/>
    </row>
    <row r="16">
      <c r="A16" s="42" t="s">
        <v>38</v>
      </c>
      <c r="B16" s="53" t="s">
        <v>39</v>
      </c>
      <c r="C16" s="54">
        <v>315.0</v>
      </c>
      <c r="D16" s="45" t="s">
        <v>17</v>
      </c>
      <c r="E16" s="46">
        <v>165.0</v>
      </c>
      <c r="F16" s="46">
        <v>68.0</v>
      </c>
      <c r="G16" s="47">
        <v>42.3</v>
      </c>
      <c r="H16" s="47"/>
      <c r="I16" s="47"/>
      <c r="J16" s="47">
        <v>35.05</v>
      </c>
      <c r="K16" s="47"/>
      <c r="L16" s="47"/>
      <c r="M16" s="47"/>
      <c r="N16" s="48"/>
      <c r="O16" s="49">
        <f t="shared" si="1"/>
        <v>77.59</v>
      </c>
      <c r="P16" s="50">
        <f t="shared" si="2"/>
        <v>59.97</v>
      </c>
      <c r="Q16" s="51">
        <f t="shared" si="3"/>
        <v>17.62</v>
      </c>
      <c r="R16" s="52">
        <f t="shared" si="4"/>
        <v>137.56</v>
      </c>
      <c r="S16" s="40">
        <f t="shared" si="5"/>
        <v>4</v>
      </c>
      <c r="T16" s="41"/>
    </row>
    <row r="17">
      <c r="A17" s="42" t="s">
        <v>40</v>
      </c>
      <c r="B17" s="53" t="s">
        <v>41</v>
      </c>
      <c r="C17" s="54">
        <v>70.0</v>
      </c>
      <c r="D17" s="45" t="s">
        <v>17</v>
      </c>
      <c r="E17" s="46">
        <v>185.0</v>
      </c>
      <c r="F17" s="46">
        <v>71.0</v>
      </c>
      <c r="G17" s="47">
        <v>44.8</v>
      </c>
      <c r="H17" s="47"/>
      <c r="I17" s="47"/>
      <c r="J17" s="47">
        <v>35.23</v>
      </c>
      <c r="K17" s="47"/>
      <c r="L17" s="47"/>
      <c r="M17" s="47"/>
      <c r="N17" s="48"/>
      <c r="O17" s="49">
        <f t="shared" si="1"/>
        <v>84.01</v>
      </c>
      <c r="P17" s="50">
        <f t="shared" si="2"/>
        <v>69.01</v>
      </c>
      <c r="Q17" s="51">
        <f t="shared" si="3"/>
        <v>15</v>
      </c>
      <c r="R17" s="52">
        <f t="shared" si="4"/>
        <v>153.02</v>
      </c>
      <c r="S17" s="40">
        <f t="shared" si="5"/>
        <v>4</v>
      </c>
      <c r="T17" s="41"/>
    </row>
    <row r="18">
      <c r="A18" s="42" t="s">
        <v>42</v>
      </c>
      <c r="B18" s="53" t="s">
        <v>43</v>
      </c>
      <c r="C18" s="54">
        <v>45.0</v>
      </c>
      <c r="D18" s="45" t="s">
        <v>17</v>
      </c>
      <c r="E18" s="46">
        <v>205.0</v>
      </c>
      <c r="F18" s="46">
        <v>320.0</v>
      </c>
      <c r="G18" s="47">
        <v>54.8</v>
      </c>
      <c r="H18" s="47"/>
      <c r="I18" s="47"/>
      <c r="J18" s="47">
        <v>47.63</v>
      </c>
      <c r="K18" s="47"/>
      <c r="L18" s="47"/>
      <c r="M18" s="47"/>
      <c r="N18" s="48"/>
      <c r="O18" s="49">
        <f t="shared" si="1"/>
        <v>156.86</v>
      </c>
      <c r="P18" s="50">
        <f t="shared" si="2"/>
        <v>130.74</v>
      </c>
      <c r="Q18" s="51">
        <f t="shared" si="3"/>
        <v>26.12</v>
      </c>
      <c r="R18" s="52">
        <f t="shared" si="4"/>
        <v>287.6</v>
      </c>
      <c r="S18" s="40">
        <f t="shared" si="5"/>
        <v>4</v>
      </c>
      <c r="T18" s="41"/>
    </row>
    <row r="19">
      <c r="A19" s="42" t="s">
        <v>44</v>
      </c>
      <c r="B19" s="53" t="s">
        <v>45</v>
      </c>
      <c r="C19" s="54">
        <v>1500.0</v>
      </c>
      <c r="D19" s="45" t="s">
        <v>17</v>
      </c>
      <c r="E19" s="46">
        <v>8.0</v>
      </c>
      <c r="F19" s="46">
        <v>39.0</v>
      </c>
      <c r="G19" s="47">
        <v>9.2</v>
      </c>
      <c r="H19" s="47"/>
      <c r="I19" s="47">
        <v>22.0</v>
      </c>
      <c r="J19" s="47">
        <v>10.1</v>
      </c>
      <c r="K19" s="47"/>
      <c r="L19" s="47"/>
      <c r="M19" s="47"/>
      <c r="N19" s="48"/>
      <c r="O19" s="49">
        <f t="shared" si="1"/>
        <v>17.66</v>
      </c>
      <c r="P19" s="50">
        <f t="shared" si="2"/>
        <v>13.19</v>
      </c>
      <c r="Q19" s="51">
        <f t="shared" si="3"/>
        <v>4.47</v>
      </c>
      <c r="R19" s="52">
        <f t="shared" si="4"/>
        <v>30.85</v>
      </c>
      <c r="S19" s="40">
        <f t="shared" si="5"/>
        <v>5</v>
      </c>
      <c r="T19" s="41"/>
    </row>
    <row r="20">
      <c r="A20" s="42" t="s">
        <v>46</v>
      </c>
      <c r="B20" s="53" t="s">
        <v>47</v>
      </c>
      <c r="C20" s="54">
        <v>50.0</v>
      </c>
      <c r="D20" s="45" t="s">
        <v>17</v>
      </c>
      <c r="E20" s="46">
        <v>890.0</v>
      </c>
      <c r="F20" s="46">
        <v>780.0</v>
      </c>
      <c r="G20" s="47">
        <v>590.0</v>
      </c>
      <c r="H20" s="47">
        <v>309.59</v>
      </c>
      <c r="I20" s="47"/>
      <c r="J20" s="47">
        <v>491.25</v>
      </c>
      <c r="K20" s="47"/>
      <c r="L20" s="47"/>
      <c r="M20" s="47"/>
      <c r="N20" s="48"/>
      <c r="O20" s="49">
        <f t="shared" si="1"/>
        <v>612.17</v>
      </c>
      <c r="P20" s="50">
        <f t="shared" si="2"/>
        <v>230.23</v>
      </c>
      <c r="Q20" s="51">
        <f t="shared" si="3"/>
        <v>381.94</v>
      </c>
      <c r="R20" s="52">
        <f t="shared" si="4"/>
        <v>842.4</v>
      </c>
      <c r="S20" s="40">
        <f t="shared" si="5"/>
        <v>5</v>
      </c>
      <c r="T20" s="41"/>
    </row>
    <row r="21">
      <c r="A21" s="42" t="s">
        <v>48</v>
      </c>
      <c r="B21" s="53" t="s">
        <v>49</v>
      </c>
      <c r="C21" s="54">
        <v>10.0</v>
      </c>
      <c r="D21" s="45" t="s">
        <v>17</v>
      </c>
      <c r="E21" s="46">
        <v>890.0</v>
      </c>
      <c r="F21" s="46">
        <v>780.0</v>
      </c>
      <c r="G21" s="47">
        <v>1345.0</v>
      </c>
      <c r="H21" s="47">
        <v>168.69</v>
      </c>
      <c r="I21" s="47"/>
      <c r="J21" s="47">
        <v>440.0</v>
      </c>
      <c r="K21" s="47"/>
      <c r="L21" s="47"/>
      <c r="M21" s="47"/>
      <c r="N21" s="48"/>
      <c r="O21" s="49">
        <f t="shared" si="1"/>
        <v>724.74</v>
      </c>
      <c r="P21" s="50">
        <f t="shared" si="2"/>
        <v>448.71</v>
      </c>
      <c r="Q21" s="51">
        <f t="shared" si="3"/>
        <v>276.03</v>
      </c>
      <c r="R21" s="52">
        <f t="shared" si="4"/>
        <v>1173.45</v>
      </c>
      <c r="S21" s="40">
        <f t="shared" si="5"/>
        <v>5</v>
      </c>
      <c r="T21" s="41"/>
    </row>
    <row r="22">
      <c r="A22" s="42" t="s">
        <v>50</v>
      </c>
      <c r="B22" s="53" t="s">
        <v>51</v>
      </c>
      <c r="C22" s="54">
        <v>15.0</v>
      </c>
      <c r="D22" s="45" t="s">
        <v>17</v>
      </c>
      <c r="E22" s="46">
        <v>45.0</v>
      </c>
      <c r="F22" s="46">
        <v>62.0</v>
      </c>
      <c r="G22" s="47">
        <v>33.0</v>
      </c>
      <c r="H22" s="47">
        <v>94.47</v>
      </c>
      <c r="I22" s="47"/>
      <c r="J22" s="47">
        <v>24.14</v>
      </c>
      <c r="K22" s="47"/>
      <c r="L22" s="47"/>
      <c r="M22" s="47"/>
      <c r="N22" s="48"/>
      <c r="O22" s="49">
        <f t="shared" si="1"/>
        <v>51.72</v>
      </c>
      <c r="P22" s="50">
        <f t="shared" si="2"/>
        <v>27.79</v>
      </c>
      <c r="Q22" s="51">
        <f t="shared" si="3"/>
        <v>23.93</v>
      </c>
      <c r="R22" s="52">
        <f t="shared" si="4"/>
        <v>79.51</v>
      </c>
      <c r="S22" s="40">
        <f t="shared" si="5"/>
        <v>5</v>
      </c>
      <c r="T22" s="41"/>
    </row>
    <row r="23">
      <c r="A23" s="42" t="s">
        <v>52</v>
      </c>
      <c r="B23" s="53" t="s">
        <v>53</v>
      </c>
      <c r="C23" s="54">
        <v>20.0</v>
      </c>
      <c r="D23" s="45" t="s">
        <v>17</v>
      </c>
      <c r="E23" s="46">
        <v>385.0</v>
      </c>
      <c r="F23" s="46">
        <v>320.0</v>
      </c>
      <c r="G23" s="47">
        <v>86.6</v>
      </c>
      <c r="H23" s="47"/>
      <c r="I23" s="47"/>
      <c r="J23" s="47">
        <v>101.0</v>
      </c>
      <c r="K23" s="47"/>
      <c r="L23" s="47"/>
      <c r="M23" s="47"/>
      <c r="N23" s="48"/>
      <c r="O23" s="49">
        <f t="shared" si="1"/>
        <v>223.15</v>
      </c>
      <c r="P23" s="50">
        <f t="shared" si="2"/>
        <v>151.81</v>
      </c>
      <c r="Q23" s="51">
        <f t="shared" si="3"/>
        <v>71.34</v>
      </c>
      <c r="R23" s="52">
        <f t="shared" si="4"/>
        <v>374.96</v>
      </c>
      <c r="S23" s="40">
        <f t="shared" si="5"/>
        <v>4</v>
      </c>
      <c r="T23" s="41"/>
    </row>
    <row r="24">
      <c r="A24" s="42" t="s">
        <v>54</v>
      </c>
      <c r="B24" s="53" t="s">
        <v>55</v>
      </c>
      <c r="C24" s="54">
        <v>20.0</v>
      </c>
      <c r="D24" s="45" t="s">
        <v>17</v>
      </c>
      <c r="E24" s="46">
        <v>385.0</v>
      </c>
      <c r="F24" s="46">
        <v>490.0</v>
      </c>
      <c r="G24" s="47">
        <v>81.8</v>
      </c>
      <c r="H24" s="47"/>
      <c r="I24" s="47"/>
      <c r="J24" s="47">
        <v>83.5</v>
      </c>
      <c r="K24" s="47"/>
      <c r="L24" s="47"/>
      <c r="M24" s="47"/>
      <c r="N24" s="48"/>
      <c r="O24" s="49">
        <f t="shared" si="1"/>
        <v>260.08</v>
      </c>
      <c r="P24" s="50">
        <f t="shared" si="2"/>
        <v>209.31</v>
      </c>
      <c r="Q24" s="51">
        <f t="shared" si="3"/>
        <v>50.77</v>
      </c>
      <c r="R24" s="52">
        <f t="shared" si="4"/>
        <v>469.39</v>
      </c>
      <c r="S24" s="40">
        <f t="shared" si="5"/>
        <v>4</v>
      </c>
      <c r="T24" s="41"/>
    </row>
    <row r="25">
      <c r="A25" s="42" t="s">
        <v>56</v>
      </c>
      <c r="B25" s="53" t="s">
        <v>57</v>
      </c>
      <c r="C25" s="54">
        <v>70.0</v>
      </c>
      <c r="D25" s="45" t="s">
        <v>17</v>
      </c>
      <c r="E25" s="46">
        <v>425.0</v>
      </c>
      <c r="F25" s="46">
        <v>490.0</v>
      </c>
      <c r="G25" s="47">
        <v>61.2</v>
      </c>
      <c r="H25" s="47"/>
      <c r="I25" s="47"/>
      <c r="J25" s="47">
        <v>94.2</v>
      </c>
      <c r="K25" s="47"/>
      <c r="L25" s="47"/>
      <c r="M25" s="47"/>
      <c r="N25" s="48"/>
      <c r="O25" s="49">
        <f t="shared" si="1"/>
        <v>267.6</v>
      </c>
      <c r="P25" s="50">
        <f t="shared" si="2"/>
        <v>221.29</v>
      </c>
      <c r="Q25" s="51">
        <f t="shared" si="3"/>
        <v>46.31</v>
      </c>
      <c r="R25" s="52">
        <f t="shared" si="4"/>
        <v>488.89</v>
      </c>
      <c r="S25" s="40">
        <f t="shared" si="5"/>
        <v>4</v>
      </c>
      <c r="T25" s="41"/>
    </row>
    <row r="26">
      <c r="A26" s="42" t="s">
        <v>58</v>
      </c>
      <c r="B26" s="53" t="s">
        <v>59</v>
      </c>
      <c r="C26" s="54">
        <v>100.0</v>
      </c>
      <c r="D26" s="45" t="s">
        <v>17</v>
      </c>
      <c r="E26" s="46">
        <v>38.0</v>
      </c>
      <c r="F26" s="46">
        <v>122.0</v>
      </c>
      <c r="G26" s="47">
        <v>38.7</v>
      </c>
      <c r="H26" s="47">
        <v>35.83</v>
      </c>
      <c r="I26" s="47"/>
      <c r="J26" s="47">
        <v>21.92</v>
      </c>
      <c r="K26" s="47"/>
      <c r="L26" s="47"/>
      <c r="M26" s="47"/>
      <c r="N26" s="48"/>
      <c r="O26" s="49">
        <f t="shared" si="1"/>
        <v>51.29</v>
      </c>
      <c r="P26" s="50">
        <f t="shared" si="2"/>
        <v>40.11</v>
      </c>
      <c r="Q26" s="51">
        <f t="shared" si="3"/>
        <v>11.18</v>
      </c>
      <c r="R26" s="52">
        <f t="shared" si="4"/>
        <v>91.4</v>
      </c>
      <c r="S26" s="40">
        <f t="shared" si="5"/>
        <v>5</v>
      </c>
      <c r="T26" s="41"/>
    </row>
    <row r="27">
      <c r="A27" s="42" t="s">
        <v>60</v>
      </c>
      <c r="B27" s="53" t="s">
        <v>61</v>
      </c>
      <c r="C27" s="54">
        <v>30.0</v>
      </c>
      <c r="D27" s="45" t="s">
        <v>17</v>
      </c>
      <c r="E27" s="46">
        <v>85.0</v>
      </c>
      <c r="F27" s="46">
        <v>180.0</v>
      </c>
      <c r="G27" s="47">
        <v>29.4</v>
      </c>
      <c r="H27" s="47">
        <v>56.02</v>
      </c>
      <c r="I27" s="47"/>
      <c r="J27" s="47">
        <v>64.57</v>
      </c>
      <c r="K27" s="47"/>
      <c r="L27" s="47"/>
      <c r="M27" s="47"/>
      <c r="N27" s="48"/>
      <c r="O27" s="49">
        <f t="shared" si="1"/>
        <v>83</v>
      </c>
      <c r="P27" s="50">
        <f t="shared" si="2"/>
        <v>57.78</v>
      </c>
      <c r="Q27" s="51">
        <f t="shared" si="3"/>
        <v>25.22</v>
      </c>
      <c r="R27" s="52">
        <f t="shared" si="4"/>
        <v>140.78</v>
      </c>
      <c r="S27" s="40">
        <f t="shared" si="5"/>
        <v>5</v>
      </c>
      <c r="T27" s="41"/>
    </row>
    <row r="28">
      <c r="A28" s="42" t="s">
        <v>62</v>
      </c>
      <c r="B28" s="53" t="s">
        <v>63</v>
      </c>
      <c r="C28" s="54">
        <v>30.0</v>
      </c>
      <c r="D28" s="45" t="s">
        <v>17</v>
      </c>
      <c r="E28" s="46">
        <v>75.0</v>
      </c>
      <c r="F28" s="46">
        <v>88.0</v>
      </c>
      <c r="G28" s="47">
        <v>19.2</v>
      </c>
      <c r="H28" s="47">
        <v>163.1</v>
      </c>
      <c r="I28" s="47"/>
      <c r="J28" s="47">
        <v>61.6</v>
      </c>
      <c r="K28" s="47"/>
      <c r="L28" s="47"/>
      <c r="M28" s="47"/>
      <c r="N28" s="48"/>
      <c r="O28" s="49">
        <f t="shared" si="1"/>
        <v>81.38</v>
      </c>
      <c r="P28" s="50">
        <f t="shared" si="2"/>
        <v>52.49</v>
      </c>
      <c r="Q28" s="51">
        <f t="shared" si="3"/>
        <v>28.89</v>
      </c>
      <c r="R28" s="52">
        <f t="shared" si="4"/>
        <v>133.87</v>
      </c>
      <c r="S28" s="40">
        <f t="shared" si="5"/>
        <v>5</v>
      </c>
      <c r="T28" s="41"/>
    </row>
    <row r="29">
      <c r="A29" s="42" t="s">
        <v>64</v>
      </c>
      <c r="B29" s="53" t="s">
        <v>65</v>
      </c>
      <c r="C29" s="54">
        <v>30.0</v>
      </c>
      <c r="D29" s="45" t="s">
        <v>66</v>
      </c>
      <c r="E29" s="46">
        <v>1380.0</v>
      </c>
      <c r="F29" s="46">
        <v>800.0</v>
      </c>
      <c r="G29" s="47">
        <v>857.8</v>
      </c>
      <c r="H29" s="47">
        <v>2540.59</v>
      </c>
      <c r="I29" s="47"/>
      <c r="J29" s="47">
        <v>906.67</v>
      </c>
      <c r="K29" s="47"/>
      <c r="L29" s="47"/>
      <c r="M29" s="47"/>
      <c r="N29" s="48"/>
      <c r="O29" s="49">
        <f t="shared" si="1"/>
        <v>1297.01</v>
      </c>
      <c r="P29" s="50">
        <f t="shared" si="2"/>
        <v>732.4</v>
      </c>
      <c r="Q29" s="51">
        <f t="shared" si="3"/>
        <v>564.61</v>
      </c>
      <c r="R29" s="52">
        <f t="shared" si="4"/>
        <v>2029.41</v>
      </c>
      <c r="S29" s="40">
        <f t="shared" si="5"/>
        <v>5</v>
      </c>
      <c r="T29" s="41"/>
    </row>
    <row r="30">
      <c r="A30" s="55" t="s">
        <v>67</v>
      </c>
      <c r="B30" s="56" t="s">
        <v>68</v>
      </c>
      <c r="C30" s="57">
        <v>30.0</v>
      </c>
      <c r="D30" s="58" t="s">
        <v>66</v>
      </c>
      <c r="E30" s="59">
        <v>415.0</v>
      </c>
      <c r="F30" s="59">
        <v>390.0</v>
      </c>
      <c r="G30" s="59">
        <v>188.7</v>
      </c>
      <c r="H30" s="59">
        <v>119.07</v>
      </c>
      <c r="I30" s="59"/>
      <c r="J30" s="60">
        <v>227.14</v>
      </c>
      <c r="K30" s="61"/>
      <c r="L30" s="62"/>
      <c r="M30" s="62"/>
      <c r="N30" s="63"/>
      <c r="O30" s="64">
        <f t="shared" si="1"/>
        <v>267.98</v>
      </c>
      <c r="P30" s="64">
        <f t="shared" si="2"/>
        <v>129.07</v>
      </c>
      <c r="Q30" s="62">
        <f t="shared" ref="Q30:Q34" si="6">IF(SUM(O30:P30)&gt;0,O30-P30,"")</f>
        <v>138.91</v>
      </c>
      <c r="R30" s="63">
        <f t="shared" ref="R30:R34" si="7">IF(SUM(O30:P30)&gt;0,SUM(O30:P30),"")</f>
        <v>397.05</v>
      </c>
      <c r="S30" s="65">
        <f t="shared" si="5"/>
        <v>5</v>
      </c>
      <c r="T30" s="66"/>
      <c r="U30" s="67"/>
      <c r="V30" s="67"/>
      <c r="W30" s="67"/>
      <c r="X30" s="67"/>
    </row>
    <row r="31">
      <c r="A31" s="55" t="s">
        <v>69</v>
      </c>
      <c r="B31" s="56" t="s">
        <v>70</v>
      </c>
      <c r="C31" s="57">
        <v>40.0</v>
      </c>
      <c r="D31" s="58" t="s">
        <v>66</v>
      </c>
      <c r="E31" s="59">
        <v>105.0</v>
      </c>
      <c r="F31" s="59">
        <v>320.0</v>
      </c>
      <c r="G31" s="59">
        <v>89.9</v>
      </c>
      <c r="H31" s="59">
        <v>61.55</v>
      </c>
      <c r="I31" s="59">
        <v>166.27</v>
      </c>
      <c r="J31" s="60"/>
      <c r="K31" s="61"/>
      <c r="L31" s="62"/>
      <c r="M31" s="62"/>
      <c r="N31" s="63"/>
      <c r="O31" s="64">
        <f t="shared" si="1"/>
        <v>148.54</v>
      </c>
      <c r="P31" s="64">
        <f t="shared" si="2"/>
        <v>103.22</v>
      </c>
      <c r="Q31" s="62">
        <f t="shared" si="6"/>
        <v>45.32</v>
      </c>
      <c r="R31" s="63">
        <f t="shared" si="7"/>
        <v>251.76</v>
      </c>
      <c r="S31" s="65">
        <f t="shared" si="5"/>
        <v>5</v>
      </c>
      <c r="T31" s="66"/>
      <c r="U31" s="67"/>
      <c r="V31" s="67"/>
      <c r="W31" s="67"/>
      <c r="X31" s="67"/>
    </row>
    <row r="32">
      <c r="A32" s="68" t="s">
        <v>71</v>
      </c>
      <c r="B32" s="69" t="s">
        <v>72</v>
      </c>
      <c r="C32" s="57">
        <v>40.0</v>
      </c>
      <c r="D32" s="58" t="s">
        <v>66</v>
      </c>
      <c r="E32" s="70">
        <v>185.0</v>
      </c>
      <c r="F32" s="70">
        <v>180.0</v>
      </c>
      <c r="G32" s="70">
        <v>97.9</v>
      </c>
      <c r="H32" s="70">
        <v>59.29</v>
      </c>
      <c r="I32" s="70"/>
      <c r="J32" s="60"/>
      <c r="K32" s="71"/>
      <c r="L32" s="72"/>
      <c r="M32" s="70"/>
      <c r="N32" s="73"/>
      <c r="O32" s="74">
        <f t="shared" si="1"/>
        <v>130.55</v>
      </c>
      <c r="P32" s="74">
        <f t="shared" si="2"/>
        <v>62.06</v>
      </c>
      <c r="Q32" s="72">
        <f t="shared" si="6"/>
        <v>68.49</v>
      </c>
      <c r="R32" s="73">
        <f t="shared" si="7"/>
        <v>192.61</v>
      </c>
      <c r="S32" s="65">
        <f t="shared" si="5"/>
        <v>4</v>
      </c>
      <c r="T32" s="66"/>
      <c r="U32" s="67"/>
      <c r="V32" s="67"/>
      <c r="W32" s="67"/>
      <c r="X32" s="67"/>
    </row>
    <row r="33">
      <c r="A33" s="55" t="s">
        <v>73</v>
      </c>
      <c r="B33" s="56" t="s">
        <v>74</v>
      </c>
      <c r="C33" s="57">
        <v>40.0</v>
      </c>
      <c r="D33" s="58" t="s">
        <v>66</v>
      </c>
      <c r="E33" s="59">
        <v>185.0</v>
      </c>
      <c r="F33" s="59">
        <v>220.0</v>
      </c>
      <c r="G33" s="59">
        <v>89.9</v>
      </c>
      <c r="H33" s="59">
        <v>323.12</v>
      </c>
      <c r="I33" s="59"/>
      <c r="J33" s="60"/>
      <c r="K33" s="61"/>
      <c r="L33" s="62"/>
      <c r="M33" s="62"/>
      <c r="N33" s="63"/>
      <c r="O33" s="64">
        <f t="shared" si="1"/>
        <v>204.51</v>
      </c>
      <c r="P33" s="64">
        <f t="shared" si="2"/>
        <v>96.31</v>
      </c>
      <c r="Q33" s="62">
        <f t="shared" si="6"/>
        <v>108.2</v>
      </c>
      <c r="R33" s="63">
        <f t="shared" si="7"/>
        <v>300.82</v>
      </c>
      <c r="S33" s="65">
        <f t="shared" si="5"/>
        <v>4</v>
      </c>
      <c r="T33" s="66"/>
      <c r="U33" s="67"/>
      <c r="V33" s="67"/>
      <c r="W33" s="67"/>
      <c r="X33" s="67"/>
    </row>
    <row r="34">
      <c r="A34" s="68" t="s">
        <v>75</v>
      </c>
      <c r="B34" s="69" t="s">
        <v>76</v>
      </c>
      <c r="C34" s="57">
        <v>80.0</v>
      </c>
      <c r="D34" s="58" t="s">
        <v>66</v>
      </c>
      <c r="E34" s="70">
        <v>185.0</v>
      </c>
      <c r="F34" s="70">
        <v>190.0</v>
      </c>
      <c r="G34" s="70">
        <v>97.9</v>
      </c>
      <c r="H34" s="70">
        <v>209.58</v>
      </c>
      <c r="I34" s="70"/>
      <c r="J34" s="60"/>
      <c r="K34" s="71"/>
      <c r="L34" s="72"/>
      <c r="M34" s="70"/>
      <c r="N34" s="73"/>
      <c r="O34" s="74">
        <f t="shared" si="1"/>
        <v>170.62</v>
      </c>
      <c r="P34" s="74">
        <f t="shared" si="2"/>
        <v>49.63</v>
      </c>
      <c r="Q34" s="72">
        <f t="shared" si="6"/>
        <v>120.99</v>
      </c>
      <c r="R34" s="73">
        <f t="shared" si="7"/>
        <v>220.25</v>
      </c>
      <c r="S34" s="65">
        <f t="shared" si="5"/>
        <v>4</v>
      </c>
      <c r="T34" s="66"/>
      <c r="U34" s="67"/>
      <c r="V34" s="67"/>
      <c r="W34" s="67"/>
      <c r="X34" s="67"/>
    </row>
    <row r="35" ht="14.25" customHeight="1">
      <c r="A35" s="75"/>
      <c r="B35" s="76"/>
      <c r="C35" s="77"/>
      <c r="D35" s="78"/>
      <c r="E35" s="79"/>
      <c r="F35" s="79"/>
      <c r="G35" s="79"/>
      <c r="H35" s="79"/>
      <c r="I35" s="80"/>
      <c r="J35" s="81"/>
      <c r="K35" s="82"/>
      <c r="L35" s="83"/>
      <c r="M35" s="83"/>
      <c r="N35" s="84"/>
      <c r="O35" s="85"/>
      <c r="P35" s="85"/>
      <c r="Q35" s="86"/>
      <c r="R35" s="86"/>
      <c r="S35" s="17"/>
      <c r="T35" s="17"/>
      <c r="U35" s="17"/>
      <c r="V35" s="17"/>
      <c r="W35" s="17"/>
      <c r="X35" s="17"/>
    </row>
    <row r="36" ht="28.5" customHeight="1">
      <c r="A36" s="87" t="str">
        <f>IF('DADOS e Estimativa'!A4="","",'DADOS e Estimativa'!A4)</f>
        <v>Grupo/
Item</v>
      </c>
      <c r="B36" s="88" t="str">
        <f>IF('DADOS e Estimativa'!B4="","",'DADOS e Estimativa'!B4)</f>
        <v>Item</v>
      </c>
      <c r="C36" s="88" t="str">
        <f>IF('DADOS e Estimativa'!C4="","",'DADOS e Estimativa'!C4)</f>
        <v>Qtde</v>
      </c>
      <c r="D36" s="88" t="str">
        <f>IF('DADOS e Estimativa'!D4="","",'DADOS e Estimativa'!D4)</f>
        <v>Unidade</v>
      </c>
      <c r="E36" s="88" t="str">
        <f>IF('DADOS e Estimativa'!E4="","",'DADOS e Estimativa'!E4)</f>
        <v>Franmetal</v>
      </c>
      <c r="F36" s="88" t="str">
        <f>IF('DADOS e Estimativa'!F4="","",'DADOS e Estimativa'!F4)</f>
        <v>Crystal</v>
      </c>
      <c r="G36" s="88" t="str">
        <f>IF('DADOS e Estimativa'!G4="","",'DADOS e Estimativa'!G4)</f>
        <v>Alma</v>
      </c>
      <c r="H36" s="88" t="str">
        <f>IF('DADOS e Estimativa'!H4="","",'DADOS e Estimativa'!H4)</f>
        <v>J7S</v>
      </c>
      <c r="I36" s="88" t="str">
        <f>IF('DADOS e Estimativa'!I4="","",'DADOS e Estimativa'!I4)</f>
        <v>BP</v>
      </c>
      <c r="J36" s="89" t="str">
        <f>IF('DADOS e Estimativa'!J4="","",'DADOS e Estimativa'!J4)</f>
        <v>Ata 72/19</v>
      </c>
      <c r="K36" s="88" t="str">
        <f>IF('DADOS e Estimativa'!K4="","",'DADOS e Estimativa'!K4)</f>
        <v/>
      </c>
      <c r="L36" s="88" t="str">
        <f>IF('DADOS e Estimativa'!L4="","",'DADOS e Estimativa'!L4)</f>
        <v/>
      </c>
      <c r="M36" s="88" t="str">
        <f>IF('DADOS e Estimativa'!M4="","",'DADOS e Estimativa'!M4)</f>
        <v/>
      </c>
      <c r="N36" s="90" t="str">
        <f>IF('DADOS e Estimativa'!N4="","",'DADOS e Estimativa'!N4)</f>
        <v/>
      </c>
      <c r="O36" s="91" t="s">
        <v>77</v>
      </c>
      <c r="P36" s="92"/>
      <c r="Q36" s="93" t="s">
        <v>78</v>
      </c>
      <c r="R36" s="94"/>
    </row>
    <row r="37">
      <c r="A37" s="29" t="str">
        <f t="shared" ref="A37:A66" si="8">A5</f>
        <v>1-1</v>
      </c>
      <c r="B37" s="30" t="str">
        <f>IF('DADOS e Estimativa'!B5="","",'DADOS e Estimativa'!B5)</f>
        <v>Placa em PVC branco de 200mm x 200mm.</v>
      </c>
      <c r="C37" s="95">
        <f>IF('DADOS e Estimativa'!C5="","",'DADOS e Estimativa'!C5)</f>
        <v>280</v>
      </c>
      <c r="D37" s="96" t="str">
        <f>IF('DADOS e Estimativa'!D5="","",'DADOS e Estimativa'!D5)</f>
        <v>unid.</v>
      </c>
      <c r="E37" s="33" t="str">
        <f>IF('DADOS e Estimativa'!E5&gt;0,IF(AND('DADOS e Estimativa'!$Q5&lt;='DADOS e Estimativa'!E5,'DADOS e Estimativa'!E5&lt;='DADOS e Estimativa'!$R5),'DADOS e Estimativa'!E5,"excluído*"),"")</f>
        <v>excluído*</v>
      </c>
      <c r="F37" s="33">
        <f>IF('DADOS e Estimativa'!F5&gt;0,IF(AND('DADOS e Estimativa'!$Q5&lt;='DADOS e Estimativa'!F5,'DADOS e Estimativa'!F5&lt;='DADOS e Estimativa'!$R5),'DADOS e Estimativa'!F5,"excluído*"),"")</f>
        <v>9</v>
      </c>
      <c r="G37" s="33">
        <f>IF('DADOS e Estimativa'!G5&gt;0,IF(AND('DADOS e Estimativa'!$Q5&lt;='DADOS e Estimativa'!G5,'DADOS e Estimativa'!G5&lt;='DADOS e Estimativa'!$R5),'DADOS e Estimativa'!G5,"excluído*"),"")</f>
        <v>15.3</v>
      </c>
      <c r="H37" s="34">
        <f>IF('DADOS e Estimativa'!H5&gt;0,IF(AND('DADOS e Estimativa'!$Q5&lt;='DADOS e Estimativa'!H5,'DADOS e Estimativa'!H5&lt;='DADOS e Estimativa'!$R5),'DADOS e Estimativa'!H5,"excluído*"),"")</f>
        <v>6.68</v>
      </c>
      <c r="I37" s="34" t="str">
        <f>IF('DADOS e Estimativa'!I5&gt;0,IF(AND('DADOS e Estimativa'!$Q5&lt;='DADOS e Estimativa'!I5,'DADOS e Estimativa'!I5&lt;='DADOS e Estimativa'!$R5),'DADOS e Estimativa'!I5,"excluído*"),"")</f>
        <v/>
      </c>
      <c r="J37" s="34">
        <f>IF('DADOS e Estimativa'!J5&gt;0,IF(AND('DADOS e Estimativa'!$Q5&lt;='DADOS e Estimativa'!J5,'DADOS e Estimativa'!J5&lt;='DADOS e Estimativa'!$R5),'DADOS e Estimativa'!J5,"excluído*"),"")</f>
        <v>10.33</v>
      </c>
      <c r="K37" s="34" t="str">
        <f>IF('DADOS e Estimativa'!K5&gt;0,IF(AND('DADOS e Estimativa'!$Q5&lt;='DADOS e Estimativa'!K5,'DADOS e Estimativa'!K5&lt;='DADOS e Estimativa'!$R5),'DADOS e Estimativa'!K5,"excluído*"),"")</f>
        <v/>
      </c>
      <c r="L37" s="34" t="str">
        <f>IF('DADOS e Estimativa'!L5&gt;0,IF(AND('DADOS e Estimativa'!$Q5&lt;='DADOS e Estimativa'!L5,'DADOS e Estimativa'!L5&lt;='DADOS e Estimativa'!$R5),'DADOS e Estimativa'!L5,"excluído*"),"")</f>
        <v/>
      </c>
      <c r="M37" s="34" t="str">
        <f>IF('DADOS e Estimativa'!M5&gt;0,IF(AND('DADOS e Estimativa'!$Q5&lt;='DADOS e Estimativa'!M5,'DADOS e Estimativa'!M5&lt;='DADOS e Estimativa'!$R5),'DADOS e Estimativa'!M5,"excluído*"),"")</f>
        <v/>
      </c>
      <c r="N37" s="35" t="str">
        <f>IF('DADOS e Estimativa'!N5&gt;0,IF(AND('DADOS e Estimativa'!$Q5&lt;='DADOS e Estimativa'!N5,'DADOS e Estimativa'!N5&lt;='DADOS e Estimativa'!$R5),'DADOS e Estimativa'!N5,"excluído*"),"")</f>
        <v/>
      </c>
      <c r="O37" s="97">
        <f t="shared" ref="O37:O66" si="9">IF(SUM(E37:N37)&gt;0,ROUND(AVERAGE(E37:N37),2),"")</f>
        <v>10.33</v>
      </c>
      <c r="P37" s="98"/>
      <c r="Q37" s="99">
        <f t="shared" ref="Q37:Q66" si="10">IF(O37&lt;&gt;"",O37*C37,"")</f>
        <v>2892.4</v>
      </c>
      <c r="R37" s="100"/>
    </row>
    <row r="38">
      <c r="A38" s="42" t="str">
        <f t="shared" si="8"/>
        <v>1-2</v>
      </c>
      <c r="B38" s="53" t="str">
        <f>IF('DADOS e Estimativa'!B6="","",'DADOS e Estimativa'!B6)</f>
        <v>Placa em PVC branco de 240mm x 200mm</v>
      </c>
      <c r="C38" s="101">
        <f>IF('DADOS e Estimativa'!C6="","",'DADOS e Estimativa'!C6)</f>
        <v>10</v>
      </c>
      <c r="D38" s="102" t="str">
        <f>IF('DADOS e Estimativa'!D6="","",'DADOS e Estimativa'!D6)</f>
        <v>unid.</v>
      </c>
      <c r="E38" s="46" t="str">
        <f>IF('DADOS e Estimativa'!E6&gt;0,IF(AND('DADOS e Estimativa'!$Q6&lt;='DADOS e Estimativa'!E6,'DADOS e Estimativa'!E6&lt;='DADOS e Estimativa'!$R6),'DADOS e Estimativa'!E6,"excluído*"),"")</f>
        <v>excluído*</v>
      </c>
      <c r="F38" s="46">
        <f>IF('DADOS e Estimativa'!F6&gt;0,IF(AND('DADOS e Estimativa'!$Q6&lt;='DADOS e Estimativa'!F6,'DADOS e Estimativa'!F6&lt;='DADOS e Estimativa'!$R6),'DADOS e Estimativa'!F6,"excluído*"),"")</f>
        <v>11</v>
      </c>
      <c r="G38" s="46">
        <f>IF('DADOS e Estimativa'!G6&gt;0,IF(AND('DADOS e Estimativa'!$Q6&lt;='DADOS e Estimativa'!G6,'DADOS e Estimativa'!G6&lt;='DADOS e Estimativa'!$R6),'DADOS e Estimativa'!G6,"excluído*"),"")</f>
        <v>18.4</v>
      </c>
      <c r="H38" s="47">
        <f>IF('DADOS e Estimativa'!H6&gt;0,IF(AND('DADOS e Estimativa'!$Q6&lt;='DADOS e Estimativa'!H6,'DADOS e Estimativa'!H6&lt;='DADOS e Estimativa'!$R6),'DADOS e Estimativa'!H6,"excluído*"),"")</f>
        <v>17.26</v>
      </c>
      <c r="I38" s="47" t="str">
        <f>IF('DADOS e Estimativa'!I6&gt;0,IF(AND('DADOS e Estimativa'!$Q6&lt;='DADOS e Estimativa'!I6,'DADOS e Estimativa'!I6&lt;='DADOS e Estimativa'!$R6),'DADOS e Estimativa'!I6,"excluído*"),"")</f>
        <v/>
      </c>
      <c r="J38" s="47">
        <f>IF('DADOS e Estimativa'!J6&gt;0,IF(AND('DADOS e Estimativa'!$Q6&lt;='DADOS e Estimativa'!J6,'DADOS e Estimativa'!J6&lt;='DADOS e Estimativa'!$R6),'DADOS e Estimativa'!J6,"excluído*"),"")</f>
        <v>16.75</v>
      </c>
      <c r="K38" s="47" t="str">
        <f>IF('DADOS e Estimativa'!K6&gt;0,IF(AND('DADOS e Estimativa'!$Q6&lt;='DADOS e Estimativa'!K6,'DADOS e Estimativa'!K6&lt;='DADOS e Estimativa'!$R6),'DADOS e Estimativa'!K6,"excluído*"),"")</f>
        <v/>
      </c>
      <c r="L38" s="47" t="str">
        <f>IF('DADOS e Estimativa'!L6&gt;0,IF(AND('DADOS e Estimativa'!$Q6&lt;='DADOS e Estimativa'!L6,'DADOS e Estimativa'!L6&lt;='DADOS e Estimativa'!$R6),'DADOS e Estimativa'!L6,"excluído*"),"")</f>
        <v/>
      </c>
      <c r="M38" s="47" t="str">
        <f>IF('DADOS e Estimativa'!M6&gt;0,IF(AND('DADOS e Estimativa'!$Q6&lt;='DADOS e Estimativa'!M6,'DADOS e Estimativa'!M6&lt;='DADOS e Estimativa'!$R6),'DADOS e Estimativa'!M6,"excluído*"),"")</f>
        <v/>
      </c>
      <c r="N38" s="48" t="str">
        <f>IF('DADOS e Estimativa'!N6&gt;0,IF(AND('DADOS e Estimativa'!$Q6&lt;='DADOS e Estimativa'!N6,'DADOS e Estimativa'!N6&lt;='DADOS e Estimativa'!$R6),'DADOS e Estimativa'!N6,"excluído*"),"")</f>
        <v/>
      </c>
      <c r="O38" s="103">
        <f t="shared" si="9"/>
        <v>15.85</v>
      </c>
      <c r="P38" s="104"/>
      <c r="Q38" s="105">
        <f t="shared" si="10"/>
        <v>158.5</v>
      </c>
      <c r="R38" s="106"/>
    </row>
    <row r="39">
      <c r="A39" s="42" t="str">
        <f t="shared" si="8"/>
        <v>1-3</v>
      </c>
      <c r="B39" s="53" t="str">
        <f>IF('DADOS e Estimativa'!B7="","",'DADOS e Estimativa'!B7)</f>
        <v>Placa em PVC branco de 280mm x 200mm</v>
      </c>
      <c r="C39" s="101">
        <f>IF('DADOS e Estimativa'!C7="","",'DADOS e Estimativa'!C7)</f>
        <v>60</v>
      </c>
      <c r="D39" s="102" t="str">
        <f>IF('DADOS e Estimativa'!D7="","",'DADOS e Estimativa'!D7)</f>
        <v>unid.</v>
      </c>
      <c r="E39" s="46" t="str">
        <f>IF('DADOS e Estimativa'!E7&gt;0,IF(AND('DADOS e Estimativa'!$Q7&lt;='DADOS e Estimativa'!E7,'DADOS e Estimativa'!E7&lt;='DADOS e Estimativa'!$R7),'DADOS e Estimativa'!E7,"excluído*"),"")</f>
        <v>excluído*</v>
      </c>
      <c r="F39" s="46">
        <f>IF('DADOS e Estimativa'!F7&gt;0,IF(AND('DADOS e Estimativa'!$Q7&lt;='DADOS e Estimativa'!F7,'DADOS e Estimativa'!F7&lt;='DADOS e Estimativa'!$R7),'DADOS e Estimativa'!F7,"excluído*"),"")</f>
        <v>13</v>
      </c>
      <c r="G39" s="46">
        <f>IF('DADOS e Estimativa'!G7&gt;0,IF(AND('DADOS e Estimativa'!$Q7&lt;='DADOS e Estimativa'!G7,'DADOS e Estimativa'!G7&lt;='DADOS e Estimativa'!$R7),'DADOS e Estimativa'!G7,"excluído*"),"")</f>
        <v>21.4</v>
      </c>
      <c r="H39" s="47">
        <f>IF('DADOS e Estimativa'!H7&gt;0,IF(AND('DADOS e Estimativa'!$Q7&lt;='DADOS e Estimativa'!H7,'DADOS e Estimativa'!H7&lt;='DADOS e Estimativa'!$R7),'DADOS e Estimativa'!H7,"excluído*"),"")</f>
        <v>9.78</v>
      </c>
      <c r="I39" s="47" t="str">
        <f>IF('DADOS e Estimativa'!I7&gt;0,IF(AND('DADOS e Estimativa'!$Q7&lt;='DADOS e Estimativa'!I7,'DADOS e Estimativa'!I7&lt;='DADOS e Estimativa'!$R7),'DADOS e Estimativa'!I7,"excluído*"),"")</f>
        <v/>
      </c>
      <c r="J39" s="47">
        <f>IF('DADOS e Estimativa'!J7&gt;0,IF(AND('DADOS e Estimativa'!$Q7&lt;='DADOS e Estimativa'!J7,'DADOS e Estimativa'!J7&lt;='DADOS e Estimativa'!$R7),'DADOS e Estimativa'!J7,"excluído*"),"")</f>
        <v>14.37</v>
      </c>
      <c r="K39" s="47" t="str">
        <f>IF('DADOS e Estimativa'!K7&gt;0,IF(AND('DADOS e Estimativa'!$Q7&lt;='DADOS e Estimativa'!K7,'DADOS e Estimativa'!K7&lt;='DADOS e Estimativa'!$R7),'DADOS e Estimativa'!K7,"excluído*"),"")</f>
        <v/>
      </c>
      <c r="L39" s="47" t="str">
        <f>IF('DADOS e Estimativa'!L7&gt;0,IF(AND('DADOS e Estimativa'!$Q7&lt;='DADOS e Estimativa'!L7,'DADOS e Estimativa'!L7&lt;='DADOS e Estimativa'!$R7),'DADOS e Estimativa'!L7,"excluído*"),"")</f>
        <v/>
      </c>
      <c r="M39" s="47" t="str">
        <f>IF('DADOS e Estimativa'!M7&gt;0,IF(AND('DADOS e Estimativa'!$Q7&lt;='DADOS e Estimativa'!M7,'DADOS e Estimativa'!M7&lt;='DADOS e Estimativa'!$R7),'DADOS e Estimativa'!M7,"excluído*"),"")</f>
        <v/>
      </c>
      <c r="N39" s="48" t="str">
        <f>IF('DADOS e Estimativa'!N7&gt;0,IF(AND('DADOS e Estimativa'!$Q7&lt;='DADOS e Estimativa'!N7,'DADOS e Estimativa'!N7&lt;='DADOS e Estimativa'!$R7),'DADOS e Estimativa'!N7,"excluído*"),"")</f>
        <v/>
      </c>
      <c r="O39" s="107">
        <f t="shared" si="9"/>
        <v>14.64</v>
      </c>
      <c r="P39" s="108"/>
      <c r="Q39" s="109">
        <f t="shared" si="10"/>
        <v>878.4</v>
      </c>
      <c r="R39" s="110"/>
    </row>
    <row r="40">
      <c r="A40" s="42" t="str">
        <f t="shared" si="8"/>
        <v>1-4</v>
      </c>
      <c r="B40" s="53" t="str">
        <f>IF('DADOS e Estimativa'!B8="","",'DADOS e Estimativa'!B8)</f>
        <v>Placa em PVC branco de 300mm x 200mm</v>
      </c>
      <c r="C40" s="101">
        <f>IF('DADOS e Estimativa'!C8="","",'DADOS e Estimativa'!C8)</f>
        <v>30</v>
      </c>
      <c r="D40" s="102" t="str">
        <f>IF('DADOS e Estimativa'!D8="","",'DADOS e Estimativa'!D8)</f>
        <v>unid.</v>
      </c>
      <c r="E40" s="46" t="str">
        <f>IF('DADOS e Estimativa'!E8&gt;0,IF(AND('DADOS e Estimativa'!$Q8&lt;='DADOS e Estimativa'!E8,'DADOS e Estimativa'!E8&lt;='DADOS e Estimativa'!$R8),'DADOS e Estimativa'!E8,"excluído*"),"")</f>
        <v>excluído*</v>
      </c>
      <c r="F40" s="46">
        <f>IF('DADOS e Estimativa'!F8&gt;0,IF(AND('DADOS e Estimativa'!$Q8&lt;='DADOS e Estimativa'!F8,'DADOS e Estimativa'!F8&lt;='DADOS e Estimativa'!$R8),'DADOS e Estimativa'!F8,"excluído*"),"")</f>
        <v>16</v>
      </c>
      <c r="G40" s="46">
        <f>IF('DADOS e Estimativa'!G8&gt;0,IF(AND('DADOS e Estimativa'!$Q8&lt;='DADOS e Estimativa'!G8,'DADOS e Estimativa'!G8&lt;='DADOS e Estimativa'!$R8),'DADOS e Estimativa'!G8,"excluído*"),"")</f>
        <v>22.95</v>
      </c>
      <c r="H40" s="47">
        <f>IF('DADOS e Estimativa'!H8&gt;0,IF(AND('DADOS e Estimativa'!$Q8&lt;='DADOS e Estimativa'!H8,'DADOS e Estimativa'!H8&lt;='DADOS e Estimativa'!$R8),'DADOS e Estimativa'!H8,"excluído*"),"")</f>
        <v>11.69</v>
      </c>
      <c r="I40" s="47" t="str">
        <f>IF('DADOS e Estimativa'!I8&gt;0,IF(AND('DADOS e Estimativa'!$Q8&lt;='DADOS e Estimativa'!I8,'DADOS e Estimativa'!I8&lt;='DADOS e Estimativa'!$R8),'DADOS e Estimativa'!I8,"excluído*"),"")</f>
        <v/>
      </c>
      <c r="J40" s="47">
        <f>IF('DADOS e Estimativa'!J8&gt;0,IF(AND('DADOS e Estimativa'!$Q8&lt;='DADOS e Estimativa'!J8,'DADOS e Estimativa'!J8&lt;='DADOS e Estimativa'!$R8),'DADOS e Estimativa'!J8,"excluído*"),"")</f>
        <v>16.78</v>
      </c>
      <c r="K40" s="47" t="str">
        <f>IF('DADOS e Estimativa'!K8&gt;0,IF(AND('DADOS e Estimativa'!$Q8&lt;='DADOS e Estimativa'!K8,'DADOS e Estimativa'!K8&lt;='DADOS e Estimativa'!$R8),'DADOS e Estimativa'!K8,"excluído*"),"")</f>
        <v/>
      </c>
      <c r="L40" s="47" t="str">
        <f>IF('DADOS e Estimativa'!L8&gt;0,IF(AND('DADOS e Estimativa'!$Q8&lt;='DADOS e Estimativa'!L8,'DADOS e Estimativa'!L8&lt;='DADOS e Estimativa'!$R8),'DADOS e Estimativa'!L8,"excluído*"),"")</f>
        <v/>
      </c>
      <c r="M40" s="47" t="str">
        <f>IF('DADOS e Estimativa'!M8&gt;0,IF(AND('DADOS e Estimativa'!$Q8&lt;='DADOS e Estimativa'!M8,'DADOS e Estimativa'!M8&lt;='DADOS e Estimativa'!$R8),'DADOS e Estimativa'!M8,"excluído*"),"")</f>
        <v/>
      </c>
      <c r="N40" s="48" t="str">
        <f>IF('DADOS e Estimativa'!N8&gt;0,IF(AND('DADOS e Estimativa'!$Q8&lt;='DADOS e Estimativa'!N8,'DADOS e Estimativa'!N8&lt;='DADOS e Estimativa'!$R8),'DADOS e Estimativa'!N8,"excluído*"),"")</f>
        <v/>
      </c>
      <c r="O40" s="103">
        <f t="shared" si="9"/>
        <v>16.86</v>
      </c>
      <c r="P40" s="104"/>
      <c r="Q40" s="105">
        <f t="shared" si="10"/>
        <v>505.8</v>
      </c>
      <c r="R40" s="106"/>
    </row>
    <row r="41">
      <c r="A41" s="42" t="str">
        <f t="shared" si="8"/>
        <v>1-5</v>
      </c>
      <c r="B41" s="53" t="str">
        <f>IF('DADOS e Estimativa'!B9="","",'DADOS e Estimativa'!B9)</f>
        <v>Placa em PVC branco de 400mm x 200mm</v>
      </c>
      <c r="C41" s="101">
        <f>IF('DADOS e Estimativa'!C9="","",'DADOS e Estimativa'!C9)</f>
        <v>30</v>
      </c>
      <c r="D41" s="102" t="str">
        <f>IF('DADOS e Estimativa'!D9="","",'DADOS e Estimativa'!D9)</f>
        <v>unid.</v>
      </c>
      <c r="E41" s="46" t="str">
        <f>IF('DADOS e Estimativa'!E9&gt;0,IF(AND('DADOS e Estimativa'!$Q9&lt;='DADOS e Estimativa'!E9,'DADOS e Estimativa'!E9&lt;='DADOS e Estimativa'!$R9),'DADOS e Estimativa'!E9,"excluído*"),"")</f>
        <v>excluído*</v>
      </c>
      <c r="F41" s="46">
        <f>IF('DADOS e Estimativa'!F9&gt;0,IF(AND('DADOS e Estimativa'!$Q9&lt;='DADOS e Estimativa'!F9,'DADOS e Estimativa'!F9&lt;='DADOS e Estimativa'!$R9),'DADOS e Estimativa'!F9,"excluído*"),"")</f>
        <v>21</v>
      </c>
      <c r="G41" s="46">
        <f>IF('DADOS e Estimativa'!G9&gt;0,IF(AND('DADOS e Estimativa'!$Q9&lt;='DADOS e Estimativa'!G9,'DADOS e Estimativa'!G9&lt;='DADOS e Estimativa'!$R9),'DADOS e Estimativa'!G9,"excluído*"),"")</f>
        <v>30.6</v>
      </c>
      <c r="H41" s="47">
        <f>IF('DADOS e Estimativa'!H9&gt;0,IF(AND('DADOS e Estimativa'!$Q9&lt;='DADOS e Estimativa'!H9,'DADOS e Estimativa'!H9&lt;='DADOS e Estimativa'!$R9),'DADOS e Estimativa'!H9,"excluído*"),"")</f>
        <v>14.04</v>
      </c>
      <c r="I41" s="47" t="str">
        <f>IF('DADOS e Estimativa'!I9&gt;0,IF(AND('DADOS e Estimativa'!$Q9&lt;='DADOS e Estimativa'!I9,'DADOS e Estimativa'!I9&lt;='DADOS e Estimativa'!$R9),'DADOS e Estimativa'!I9,"excluído*"),"")</f>
        <v/>
      </c>
      <c r="J41" s="47">
        <f>IF('DADOS e Estimativa'!J9&gt;0,IF(AND('DADOS e Estimativa'!$Q9&lt;='DADOS e Estimativa'!J9,'DADOS e Estimativa'!J9&lt;='DADOS e Estimativa'!$R9),'DADOS e Estimativa'!J9,"excluído*"),"")</f>
        <v>16.64</v>
      </c>
      <c r="K41" s="47" t="str">
        <f>IF('DADOS e Estimativa'!K9&gt;0,IF(AND('DADOS e Estimativa'!$Q9&lt;='DADOS e Estimativa'!K9,'DADOS e Estimativa'!K9&lt;='DADOS e Estimativa'!$R9),'DADOS e Estimativa'!K9,"excluído*"),"")</f>
        <v/>
      </c>
      <c r="L41" s="47" t="str">
        <f>IF('DADOS e Estimativa'!L9&gt;0,IF(AND('DADOS e Estimativa'!$Q9&lt;='DADOS e Estimativa'!L9,'DADOS e Estimativa'!L9&lt;='DADOS e Estimativa'!$R9),'DADOS e Estimativa'!L9,"excluído*"),"")</f>
        <v/>
      </c>
      <c r="M41" s="47" t="str">
        <f>IF('DADOS e Estimativa'!M9&gt;0,IF(AND('DADOS e Estimativa'!$Q9&lt;='DADOS e Estimativa'!M9,'DADOS e Estimativa'!M9&lt;='DADOS e Estimativa'!$R9),'DADOS e Estimativa'!M9,"excluído*"),"")</f>
        <v/>
      </c>
      <c r="N41" s="48" t="str">
        <f>IF('DADOS e Estimativa'!N9&gt;0,IF(AND('DADOS e Estimativa'!$Q9&lt;='DADOS e Estimativa'!N9,'DADOS e Estimativa'!N9&lt;='DADOS e Estimativa'!$R9),'DADOS e Estimativa'!N9,"excluído*"),"")</f>
        <v/>
      </c>
      <c r="O41" s="107">
        <f t="shared" si="9"/>
        <v>20.57</v>
      </c>
      <c r="P41" s="108"/>
      <c r="Q41" s="109">
        <f t="shared" si="10"/>
        <v>617.1</v>
      </c>
      <c r="R41" s="110"/>
    </row>
    <row r="42">
      <c r="A42" s="42" t="str">
        <f t="shared" si="8"/>
        <v>1-6</v>
      </c>
      <c r="B42" s="53" t="str">
        <f>IF('DADOS e Estimativa'!B10="","",'DADOS e Estimativa'!B10)</f>
        <v>Placa em PVC branco de 600mm x 200mm.</v>
      </c>
      <c r="C42" s="101">
        <f>IF('DADOS e Estimativa'!C10="","",'DADOS e Estimativa'!C10)</f>
        <v>50</v>
      </c>
      <c r="D42" s="102" t="str">
        <f>IF('DADOS e Estimativa'!D10="","",'DADOS e Estimativa'!D10)</f>
        <v>unid.</v>
      </c>
      <c r="E42" s="46" t="str">
        <f>IF('DADOS e Estimativa'!E10&gt;0,IF(AND('DADOS e Estimativa'!$Q10&lt;='DADOS e Estimativa'!E10,'DADOS e Estimativa'!E10&lt;='DADOS e Estimativa'!$R10),'DADOS e Estimativa'!E10,"excluído*"),"")</f>
        <v>excluído*</v>
      </c>
      <c r="F42" s="46">
        <f>IF('DADOS e Estimativa'!F10&gt;0,IF(AND('DADOS e Estimativa'!$Q10&lt;='DADOS e Estimativa'!F10,'DADOS e Estimativa'!F10&lt;='DADOS e Estimativa'!$R10),'DADOS e Estimativa'!F10,"excluído*"),"")</f>
        <v>24</v>
      </c>
      <c r="G42" s="46">
        <f>IF('DADOS e Estimativa'!G10&gt;0,IF(AND('DADOS e Estimativa'!$Q10&lt;='DADOS e Estimativa'!G10,'DADOS e Estimativa'!G10&lt;='DADOS e Estimativa'!$R10),'DADOS e Estimativa'!G10,"excluído*"),"")</f>
        <v>45.9</v>
      </c>
      <c r="H42" s="47">
        <f>IF('DADOS e Estimativa'!H10&gt;0,IF(AND('DADOS e Estimativa'!$Q10&lt;='DADOS e Estimativa'!H10,'DADOS e Estimativa'!H10&lt;='DADOS e Estimativa'!$R10),'DADOS e Estimativa'!H10,"excluído*"),"")</f>
        <v>16.5</v>
      </c>
      <c r="I42" s="47" t="str">
        <f>IF('DADOS e Estimativa'!I10&gt;0,IF(AND('DADOS e Estimativa'!$Q10&lt;='DADOS e Estimativa'!I10,'DADOS e Estimativa'!I10&lt;='DADOS e Estimativa'!$R10),'DADOS e Estimativa'!I10,"excluído*"),"")</f>
        <v/>
      </c>
      <c r="J42" s="47">
        <f>IF('DADOS e Estimativa'!J10&gt;0,IF(AND('DADOS e Estimativa'!$Q10&lt;='DADOS e Estimativa'!J10,'DADOS e Estimativa'!J10&lt;='DADOS e Estimativa'!$R10),'DADOS e Estimativa'!J10,"excluído*"),"")</f>
        <v>28.98</v>
      </c>
      <c r="K42" s="47" t="str">
        <f>IF('DADOS e Estimativa'!K10&gt;0,IF(AND('DADOS e Estimativa'!$Q10&lt;='DADOS e Estimativa'!K10,'DADOS e Estimativa'!K10&lt;='DADOS e Estimativa'!$R10),'DADOS e Estimativa'!K10,"excluído*"),"")</f>
        <v/>
      </c>
      <c r="L42" s="47" t="str">
        <f>IF('DADOS e Estimativa'!L10&gt;0,IF(AND('DADOS e Estimativa'!$Q10&lt;='DADOS e Estimativa'!L10,'DADOS e Estimativa'!L10&lt;='DADOS e Estimativa'!$R10),'DADOS e Estimativa'!L10,"excluído*"),"")</f>
        <v/>
      </c>
      <c r="M42" s="47" t="str">
        <f>IF('DADOS e Estimativa'!M10&gt;0,IF(AND('DADOS e Estimativa'!$Q10&lt;='DADOS e Estimativa'!M10,'DADOS e Estimativa'!M10&lt;='DADOS e Estimativa'!$R10),'DADOS e Estimativa'!M10,"excluído*"),"")</f>
        <v/>
      </c>
      <c r="N42" s="48" t="str">
        <f>IF('DADOS e Estimativa'!N10&gt;0,IF(AND('DADOS e Estimativa'!$Q10&lt;='DADOS e Estimativa'!N10,'DADOS e Estimativa'!N10&lt;='DADOS e Estimativa'!$R10),'DADOS e Estimativa'!N10,"excluído*"),"")</f>
        <v/>
      </c>
      <c r="O42" s="103">
        <f t="shared" si="9"/>
        <v>28.85</v>
      </c>
      <c r="P42" s="104"/>
      <c r="Q42" s="105">
        <f t="shared" si="10"/>
        <v>1442.5</v>
      </c>
      <c r="R42" s="106"/>
    </row>
    <row r="43">
      <c r="A43" s="42" t="str">
        <f t="shared" si="8"/>
        <v>1-7</v>
      </c>
      <c r="B43" s="53" t="str">
        <f>IF('DADOS e Estimativa'!B11="","",'DADOS e Estimativa'!B11)</f>
        <v>Placa em PVC branco de 480mm x 200mm</v>
      </c>
      <c r="C43" s="101">
        <f>IF('DADOS e Estimativa'!C11="","",'DADOS e Estimativa'!C11)</f>
        <v>10</v>
      </c>
      <c r="D43" s="102" t="str">
        <f>IF('DADOS e Estimativa'!D11="","",'DADOS e Estimativa'!D11)</f>
        <v>unid.</v>
      </c>
      <c r="E43" s="46" t="str">
        <f>IF('DADOS e Estimativa'!E11&gt;0,IF(AND('DADOS e Estimativa'!$Q11&lt;='DADOS e Estimativa'!E11,'DADOS e Estimativa'!E11&lt;='DADOS e Estimativa'!$R11),'DADOS e Estimativa'!E11,"excluído*"),"")</f>
        <v>excluído*</v>
      </c>
      <c r="F43" s="46">
        <f>IF('DADOS e Estimativa'!F11&gt;0,IF(AND('DADOS e Estimativa'!$Q11&lt;='DADOS e Estimativa'!F11,'DADOS e Estimativa'!F11&lt;='DADOS e Estimativa'!$R11),'DADOS e Estimativa'!F11,"excluído*"),"")</f>
        <v>22</v>
      </c>
      <c r="G43" s="46">
        <f>IF('DADOS e Estimativa'!G11&gt;0,IF(AND('DADOS e Estimativa'!$Q11&lt;='DADOS e Estimativa'!G11,'DADOS e Estimativa'!G11&lt;='DADOS e Estimativa'!$R11),'DADOS e Estimativa'!G11,"excluído*"),"")</f>
        <v>36.7</v>
      </c>
      <c r="H43" s="47">
        <f>IF('DADOS e Estimativa'!H11&gt;0,IF(AND('DADOS e Estimativa'!$Q11&lt;='DADOS e Estimativa'!H11,'DADOS e Estimativa'!H11&lt;='DADOS e Estimativa'!$R11),'DADOS e Estimativa'!H11,"excluído*"),"")</f>
        <v>22.07</v>
      </c>
      <c r="I43" s="47" t="str">
        <f>IF('DADOS e Estimativa'!I11&gt;0,IF(AND('DADOS e Estimativa'!$Q11&lt;='DADOS e Estimativa'!I11,'DADOS e Estimativa'!I11&lt;='DADOS e Estimativa'!$R11),'DADOS e Estimativa'!I11,"excluído*"),"")</f>
        <v/>
      </c>
      <c r="J43" s="47">
        <f>IF('DADOS e Estimativa'!J11&gt;0,IF(AND('DADOS e Estimativa'!$Q11&lt;='DADOS e Estimativa'!J11,'DADOS e Estimativa'!J11&lt;='DADOS e Estimativa'!$R11),'DADOS e Estimativa'!J11,"excluído*"),"")</f>
        <v>28.33</v>
      </c>
      <c r="K43" s="47" t="str">
        <f>IF('DADOS e Estimativa'!K11&gt;0,IF(AND('DADOS e Estimativa'!$Q11&lt;='DADOS e Estimativa'!K11,'DADOS e Estimativa'!K11&lt;='DADOS e Estimativa'!$R11),'DADOS e Estimativa'!K11,"excluído*"),"")</f>
        <v/>
      </c>
      <c r="L43" s="47" t="str">
        <f>IF('DADOS e Estimativa'!L11&gt;0,IF(AND('DADOS e Estimativa'!$Q11&lt;='DADOS e Estimativa'!L11,'DADOS e Estimativa'!L11&lt;='DADOS e Estimativa'!$R11),'DADOS e Estimativa'!L11,"excluído*"),"")</f>
        <v/>
      </c>
      <c r="M43" s="47" t="str">
        <f>IF('DADOS e Estimativa'!M11&gt;0,IF(AND('DADOS e Estimativa'!$Q11&lt;='DADOS e Estimativa'!M11,'DADOS e Estimativa'!M11&lt;='DADOS e Estimativa'!$R11),'DADOS e Estimativa'!M11,"excluído*"),"")</f>
        <v/>
      </c>
      <c r="N43" s="48" t="str">
        <f>IF('DADOS e Estimativa'!N11&gt;0,IF(AND('DADOS e Estimativa'!$Q11&lt;='DADOS e Estimativa'!N11,'DADOS e Estimativa'!N11&lt;='DADOS e Estimativa'!$R11),'DADOS e Estimativa'!N11,"excluído*"),"")</f>
        <v/>
      </c>
      <c r="O43" s="107">
        <f t="shared" si="9"/>
        <v>27.28</v>
      </c>
      <c r="P43" s="108"/>
      <c r="Q43" s="109">
        <f t="shared" si="10"/>
        <v>272.8</v>
      </c>
      <c r="R43" s="110"/>
    </row>
    <row r="44">
      <c r="A44" s="42" t="str">
        <f t="shared" si="8"/>
        <v>1-8</v>
      </c>
      <c r="B44" s="53" t="str">
        <f>IF('DADOS e Estimativa'!B12="","",'DADOS e Estimativa'!B12)</f>
        <v>Película para vidro</v>
      </c>
      <c r="C44" s="101">
        <f>IF('DADOS e Estimativa'!C12="","",'DADOS e Estimativa'!C12)</f>
        <v>150</v>
      </c>
      <c r="D44" s="102" t="str">
        <f>IF('DADOS e Estimativa'!D12="","",'DADOS e Estimativa'!D12)</f>
        <v>unid.</v>
      </c>
      <c r="E44" s="46" t="str">
        <f>IF('DADOS e Estimativa'!E12&gt;0,IF(AND('DADOS e Estimativa'!$Q12&lt;='DADOS e Estimativa'!E12,'DADOS e Estimativa'!E12&lt;='DADOS e Estimativa'!$R12),'DADOS e Estimativa'!E12,"excluído*"),"")</f>
        <v>excluído*</v>
      </c>
      <c r="F44" s="46">
        <f>IF('DADOS e Estimativa'!F12&gt;0,IF(AND('DADOS e Estimativa'!$Q12&lt;='DADOS e Estimativa'!F12,'DADOS e Estimativa'!F12&lt;='DADOS e Estimativa'!$R12),'DADOS e Estimativa'!F12,"excluído*"),"")</f>
        <v>9</v>
      </c>
      <c r="G44" s="46">
        <f>IF('DADOS e Estimativa'!G12&gt;0,IF(AND('DADOS e Estimativa'!$Q12&lt;='DADOS e Estimativa'!G12,'DADOS e Estimativa'!G12&lt;='DADOS e Estimativa'!$R12),'DADOS e Estimativa'!G12,"excluído*"),"")</f>
        <v>17</v>
      </c>
      <c r="H44" s="47">
        <f>IF('DADOS e Estimativa'!H12&gt;0,IF(AND('DADOS e Estimativa'!$Q12&lt;='DADOS e Estimativa'!H12,'DADOS e Estimativa'!H12&lt;='DADOS e Estimativa'!$R12),'DADOS e Estimativa'!H12,"excluído*"),"")</f>
        <v>3.55</v>
      </c>
      <c r="I44" s="47" t="str">
        <f>IF('DADOS e Estimativa'!I12&gt;0,IF(AND('DADOS e Estimativa'!$Q12&lt;='DADOS e Estimativa'!I12,'DADOS e Estimativa'!I12&lt;='DADOS e Estimativa'!$R12),'DADOS e Estimativa'!I12,"excluído*"),"")</f>
        <v/>
      </c>
      <c r="J44" s="47">
        <f>IF('DADOS e Estimativa'!J12&gt;0,IF(AND('DADOS e Estimativa'!$Q12&lt;='DADOS e Estimativa'!J12,'DADOS e Estimativa'!J12&lt;='DADOS e Estimativa'!$R12),'DADOS e Estimativa'!J12,"excluído*"),"")</f>
        <v>8.66</v>
      </c>
      <c r="K44" s="47" t="str">
        <f>IF('DADOS e Estimativa'!K12&gt;0,IF(AND('DADOS e Estimativa'!$Q12&lt;='DADOS e Estimativa'!K12,'DADOS e Estimativa'!K12&lt;='DADOS e Estimativa'!$R12),'DADOS e Estimativa'!K12,"excluído*"),"")</f>
        <v/>
      </c>
      <c r="L44" s="47" t="str">
        <f>IF('DADOS e Estimativa'!L12&gt;0,IF(AND('DADOS e Estimativa'!$Q12&lt;='DADOS e Estimativa'!L12,'DADOS e Estimativa'!L12&lt;='DADOS e Estimativa'!$R12),'DADOS e Estimativa'!L12,"excluído*"),"")</f>
        <v/>
      </c>
      <c r="M44" s="47" t="str">
        <f>IF('DADOS e Estimativa'!M12&gt;0,IF(AND('DADOS e Estimativa'!$Q12&lt;='DADOS e Estimativa'!M12,'DADOS e Estimativa'!M12&lt;='DADOS e Estimativa'!$R12),'DADOS e Estimativa'!M12,"excluído*"),"")</f>
        <v/>
      </c>
      <c r="N44" s="48" t="str">
        <f>IF('DADOS e Estimativa'!N12&gt;0,IF(AND('DADOS e Estimativa'!$Q12&lt;='DADOS e Estimativa'!N12,'DADOS e Estimativa'!N12&lt;='DADOS e Estimativa'!$R12),'DADOS e Estimativa'!N12,"excluído*"),"")</f>
        <v/>
      </c>
      <c r="O44" s="103">
        <f t="shared" si="9"/>
        <v>9.55</v>
      </c>
      <c r="P44" s="104"/>
      <c r="Q44" s="105">
        <f t="shared" si="10"/>
        <v>1432.5</v>
      </c>
      <c r="R44" s="106"/>
    </row>
    <row r="45">
      <c r="A45" s="42" t="str">
        <f t="shared" si="8"/>
        <v>1-9</v>
      </c>
      <c r="B45" s="53" t="str">
        <f>IF('DADOS e Estimativa'!B13="","",'DADOS e Estimativa'!B13)</f>
        <v>Placa chapa de aço 200mm x 200mm</v>
      </c>
      <c r="C45" s="101">
        <f>IF('DADOS e Estimativa'!C13="","",'DADOS e Estimativa'!C13)</f>
        <v>10</v>
      </c>
      <c r="D45" s="102" t="str">
        <f>IF('DADOS e Estimativa'!D13="","",'DADOS e Estimativa'!D13)</f>
        <v>unid.</v>
      </c>
      <c r="E45" s="46">
        <f>IF('DADOS e Estimativa'!E13&gt;0,IF(AND('DADOS e Estimativa'!$Q13&lt;='DADOS e Estimativa'!E13,'DADOS e Estimativa'!E13&lt;='DADOS e Estimativa'!$R13),'DADOS e Estimativa'!E13,"excluído*"),"")</f>
        <v>48</v>
      </c>
      <c r="F45" s="46">
        <f>IF('DADOS e Estimativa'!F13&gt;0,IF(AND('DADOS e Estimativa'!$Q13&lt;='DADOS e Estimativa'!F13,'DADOS e Estimativa'!F13&lt;='DADOS e Estimativa'!$R13),'DADOS e Estimativa'!F13,"excluído*"),"")</f>
        <v>120</v>
      </c>
      <c r="G45" s="46">
        <f>IF('DADOS e Estimativa'!G13&gt;0,IF(AND('DADOS e Estimativa'!$Q13&lt;='DADOS e Estimativa'!G13,'DADOS e Estimativa'!G13&lt;='DADOS e Estimativa'!$R13),'DADOS e Estimativa'!G13,"excluído*"),"")</f>
        <v>55.1</v>
      </c>
      <c r="H45" s="47" t="str">
        <f>IF('DADOS e Estimativa'!H13&gt;0,IF(AND('DADOS e Estimativa'!$Q13&lt;='DADOS e Estimativa'!H13,'DADOS e Estimativa'!H13&lt;='DADOS e Estimativa'!$R13),'DADOS e Estimativa'!H13,"excluído*"),"")</f>
        <v>excluído*</v>
      </c>
      <c r="I45" s="47" t="str">
        <f>IF('DADOS e Estimativa'!I13&gt;0,IF(AND('DADOS e Estimativa'!$Q13&lt;='DADOS e Estimativa'!I13,'DADOS e Estimativa'!I13&lt;='DADOS e Estimativa'!$R13),'DADOS e Estimativa'!I13,"excluído*"),"")</f>
        <v/>
      </c>
      <c r="J45" s="47">
        <f>IF('DADOS e Estimativa'!J13&gt;0,IF(AND('DADOS e Estimativa'!$Q13&lt;='DADOS e Estimativa'!J13,'DADOS e Estimativa'!J13&lt;='DADOS e Estimativa'!$R13),'DADOS e Estimativa'!J13,"excluído*"),"")</f>
        <v>36.7</v>
      </c>
      <c r="K45" s="47" t="str">
        <f>IF('DADOS e Estimativa'!K13&gt;0,IF(AND('DADOS e Estimativa'!$Q13&lt;='DADOS e Estimativa'!K13,'DADOS e Estimativa'!K13&lt;='DADOS e Estimativa'!$R13),'DADOS e Estimativa'!K13,"excluído*"),"")</f>
        <v/>
      </c>
      <c r="L45" s="47" t="str">
        <f>IF('DADOS e Estimativa'!L13&gt;0,IF(AND('DADOS e Estimativa'!$Q13&lt;='DADOS e Estimativa'!L13,'DADOS e Estimativa'!L13&lt;='DADOS e Estimativa'!$R13),'DADOS e Estimativa'!L13,"excluído*"),"")</f>
        <v/>
      </c>
      <c r="M45" s="47" t="str">
        <f>IF('DADOS e Estimativa'!M13&gt;0,IF(AND('DADOS e Estimativa'!$Q13&lt;='DADOS e Estimativa'!M13,'DADOS e Estimativa'!M13&lt;='DADOS e Estimativa'!$R13),'DADOS e Estimativa'!M13,"excluído*"),"")</f>
        <v/>
      </c>
      <c r="N45" s="48" t="str">
        <f>IF('DADOS e Estimativa'!N13&gt;0,IF(AND('DADOS e Estimativa'!$Q13&lt;='DADOS e Estimativa'!N13,'DADOS e Estimativa'!N13&lt;='DADOS e Estimativa'!$R13),'DADOS e Estimativa'!N13,"excluído*"),"")</f>
        <v/>
      </c>
      <c r="O45" s="107">
        <f t="shared" si="9"/>
        <v>64.95</v>
      </c>
      <c r="P45" s="108"/>
      <c r="Q45" s="109">
        <f t="shared" si="10"/>
        <v>649.5</v>
      </c>
      <c r="R45" s="110"/>
    </row>
    <row r="46">
      <c r="A46" s="42" t="str">
        <f t="shared" si="8"/>
        <v>1-10</v>
      </c>
      <c r="B46" s="53" t="str">
        <f>IF('DADOS e Estimativa'!B14="","",'DADOS e Estimativa'!B14)</f>
        <v>Placa em PVC de 100mm x 120mm</v>
      </c>
      <c r="C46" s="101">
        <f>IF('DADOS e Estimativa'!C14="","",'DADOS e Estimativa'!C14)</f>
        <v>300</v>
      </c>
      <c r="D46" s="102" t="str">
        <f>IF('DADOS e Estimativa'!D14="","",'DADOS e Estimativa'!D14)</f>
        <v>unid.</v>
      </c>
      <c r="E46" s="46" t="str">
        <f>IF('DADOS e Estimativa'!E14&gt;0,IF(AND('DADOS e Estimativa'!$Q14&lt;='DADOS e Estimativa'!E14,'DADOS e Estimativa'!E14&lt;='DADOS e Estimativa'!$R14),'DADOS e Estimativa'!E14,"excluído*"),"")</f>
        <v>excluído*</v>
      </c>
      <c r="F46" s="46">
        <f>IF('DADOS e Estimativa'!F14&gt;0,IF(AND('DADOS e Estimativa'!$Q14&lt;='DADOS e Estimativa'!F14,'DADOS e Estimativa'!F14&lt;='DADOS e Estimativa'!$R14),'DADOS e Estimativa'!F14,"excluído*"),"")</f>
        <v>61</v>
      </c>
      <c r="G46" s="46">
        <f>IF('DADOS e Estimativa'!G14&gt;0,IF(AND('DADOS e Estimativa'!$Q14&lt;='DADOS e Estimativa'!G14,'DADOS e Estimativa'!G14&lt;='DADOS e Estimativa'!$R14),'DADOS e Estimativa'!G14,"excluído*"),"")</f>
        <v>37.2</v>
      </c>
      <c r="H46" s="47" t="str">
        <f>IF('DADOS e Estimativa'!H14&gt;0,IF(AND('DADOS e Estimativa'!$Q14&lt;='DADOS e Estimativa'!H14,'DADOS e Estimativa'!H14&lt;='DADOS e Estimativa'!$R14),'DADOS e Estimativa'!H14,"excluído*"),"")</f>
        <v/>
      </c>
      <c r="I46" s="47" t="str">
        <f>IF('DADOS e Estimativa'!I14&gt;0,IF(AND('DADOS e Estimativa'!$Q14&lt;='DADOS e Estimativa'!I14,'DADOS e Estimativa'!I14&lt;='DADOS e Estimativa'!$R14),'DADOS e Estimativa'!I14,"excluído*"),"")</f>
        <v/>
      </c>
      <c r="J46" s="47" t="str">
        <f>IF('DADOS e Estimativa'!J14&gt;0,IF(AND('DADOS e Estimativa'!$Q14&lt;='DADOS e Estimativa'!J14,'DADOS e Estimativa'!J14&lt;='DADOS e Estimativa'!$R14),'DADOS e Estimativa'!J14,"excluído*"),"")</f>
        <v>excluído*</v>
      </c>
      <c r="K46" s="47" t="str">
        <f>IF('DADOS e Estimativa'!K14&gt;0,IF(AND('DADOS e Estimativa'!$Q14&lt;='DADOS e Estimativa'!K14,'DADOS e Estimativa'!K14&lt;='DADOS e Estimativa'!$R14),'DADOS e Estimativa'!K14,"excluído*"),"")</f>
        <v/>
      </c>
      <c r="L46" s="47" t="str">
        <f>IF('DADOS e Estimativa'!L14&gt;0,IF(AND('DADOS e Estimativa'!$Q14&lt;='DADOS e Estimativa'!L14,'DADOS e Estimativa'!L14&lt;='DADOS e Estimativa'!$R14),'DADOS e Estimativa'!L14,"excluído*"),"")</f>
        <v/>
      </c>
      <c r="M46" s="47" t="str">
        <f>IF('DADOS e Estimativa'!M14&gt;0,IF(AND('DADOS e Estimativa'!$Q14&lt;='DADOS e Estimativa'!M14,'DADOS e Estimativa'!M14&lt;='DADOS e Estimativa'!$R14),'DADOS e Estimativa'!M14,"excluído*"),"")</f>
        <v/>
      </c>
      <c r="N46" s="48" t="str">
        <f>IF('DADOS e Estimativa'!N14&gt;0,IF(AND('DADOS e Estimativa'!$Q14&lt;='DADOS e Estimativa'!N14,'DADOS e Estimativa'!N14&lt;='DADOS e Estimativa'!$R14),'DADOS e Estimativa'!N14,"excluído*"),"")</f>
        <v/>
      </c>
      <c r="O46" s="103">
        <f t="shared" si="9"/>
        <v>49.1</v>
      </c>
      <c r="P46" s="104"/>
      <c r="Q46" s="105">
        <f t="shared" si="10"/>
        <v>14730</v>
      </c>
      <c r="R46" s="106"/>
    </row>
    <row r="47">
      <c r="A47" s="42" t="str">
        <f t="shared" si="8"/>
        <v>1-11</v>
      </c>
      <c r="B47" s="53" t="str">
        <f>IF('DADOS e Estimativa'!B15="","",'DADOS e Estimativa'!B15)</f>
        <v>Placa em PVC de 210mm x 120mm</v>
      </c>
      <c r="C47" s="101">
        <f>IF('DADOS e Estimativa'!C15="","",'DADOS e Estimativa'!C15)</f>
        <v>150</v>
      </c>
      <c r="D47" s="102" t="str">
        <f>IF('DADOS e Estimativa'!D15="","",'DADOS e Estimativa'!D15)</f>
        <v>unid.</v>
      </c>
      <c r="E47" s="46" t="str">
        <f>IF('DADOS e Estimativa'!E15&gt;0,IF(AND('DADOS e Estimativa'!$Q15&lt;='DADOS e Estimativa'!E15,'DADOS e Estimativa'!E15&lt;='DADOS e Estimativa'!$R15),'DADOS e Estimativa'!E15,"excluído*"),"")</f>
        <v>excluído*</v>
      </c>
      <c r="F47" s="46">
        <f>IF('DADOS e Estimativa'!F15&gt;0,IF(AND('DADOS e Estimativa'!$Q15&lt;='DADOS e Estimativa'!F15,'DADOS e Estimativa'!F15&lt;='DADOS e Estimativa'!$R15),'DADOS e Estimativa'!F15,"excluído*"),"")</f>
        <v>65</v>
      </c>
      <c r="G47" s="46">
        <f>IF('DADOS e Estimativa'!G15&gt;0,IF(AND('DADOS e Estimativa'!$Q15&lt;='DADOS e Estimativa'!G15,'DADOS e Estimativa'!G15&lt;='DADOS e Estimativa'!$R15),'DADOS e Estimativa'!G15,"excluído*"),"")</f>
        <v>42.4</v>
      </c>
      <c r="H47" s="47" t="str">
        <f>IF('DADOS e Estimativa'!H15&gt;0,IF(AND('DADOS e Estimativa'!$Q15&lt;='DADOS e Estimativa'!H15,'DADOS e Estimativa'!H15&lt;='DADOS e Estimativa'!$R15),'DADOS e Estimativa'!H15,"excluído*"),"")</f>
        <v/>
      </c>
      <c r="I47" s="47" t="str">
        <f>IF('DADOS e Estimativa'!I15&gt;0,IF(AND('DADOS e Estimativa'!$Q15&lt;='DADOS e Estimativa'!I15,'DADOS e Estimativa'!I15&lt;='DADOS e Estimativa'!$R15),'DADOS e Estimativa'!I15,"excluído*"),"")</f>
        <v/>
      </c>
      <c r="J47" s="47">
        <f>IF('DADOS e Estimativa'!J15&gt;0,IF(AND('DADOS e Estimativa'!$Q15&lt;='DADOS e Estimativa'!J15,'DADOS e Estimativa'!J15&lt;='DADOS e Estimativa'!$R15),'DADOS e Estimativa'!J15,"excluído*"),"")</f>
        <v>33.38</v>
      </c>
      <c r="K47" s="47" t="str">
        <f>IF('DADOS e Estimativa'!K15&gt;0,IF(AND('DADOS e Estimativa'!$Q15&lt;='DADOS e Estimativa'!K15,'DADOS e Estimativa'!K15&lt;='DADOS e Estimativa'!$R15),'DADOS e Estimativa'!K15,"excluído*"),"")</f>
        <v/>
      </c>
      <c r="L47" s="47" t="str">
        <f>IF('DADOS e Estimativa'!L15&gt;0,IF(AND('DADOS e Estimativa'!$Q15&lt;='DADOS e Estimativa'!L15,'DADOS e Estimativa'!L15&lt;='DADOS e Estimativa'!$R15),'DADOS e Estimativa'!L15,"excluído*"),"")</f>
        <v/>
      </c>
      <c r="M47" s="47" t="str">
        <f>IF('DADOS e Estimativa'!M15&gt;0,IF(AND('DADOS e Estimativa'!$Q15&lt;='DADOS e Estimativa'!M15,'DADOS e Estimativa'!M15&lt;='DADOS e Estimativa'!$R15),'DADOS e Estimativa'!M15,"excluído*"),"")</f>
        <v/>
      </c>
      <c r="N47" s="48" t="str">
        <f>IF('DADOS e Estimativa'!N15&gt;0,IF(AND('DADOS e Estimativa'!$Q15&lt;='DADOS e Estimativa'!N15,'DADOS e Estimativa'!N15&lt;='DADOS e Estimativa'!$R15),'DADOS e Estimativa'!N15,"excluído*"),"")</f>
        <v/>
      </c>
      <c r="O47" s="107">
        <f t="shared" si="9"/>
        <v>46.93</v>
      </c>
      <c r="P47" s="108"/>
      <c r="Q47" s="109">
        <f t="shared" si="10"/>
        <v>7039.5</v>
      </c>
      <c r="R47" s="110"/>
    </row>
    <row r="48">
      <c r="A48" s="42" t="str">
        <f t="shared" si="8"/>
        <v>1-12</v>
      </c>
      <c r="B48" s="53" t="str">
        <f>IF('DADOS e Estimativa'!B16="","",'DADOS e Estimativa'!B16)</f>
        <v>Placa em PVC de 350mm x 100mm</v>
      </c>
      <c r="C48" s="101">
        <f>IF('DADOS e Estimativa'!C16="","",'DADOS e Estimativa'!C16)</f>
        <v>315</v>
      </c>
      <c r="D48" s="102" t="str">
        <f>IF('DADOS e Estimativa'!D16="","",'DADOS e Estimativa'!D16)</f>
        <v>unid.</v>
      </c>
      <c r="E48" s="46" t="str">
        <f>IF('DADOS e Estimativa'!E16&gt;0,IF(AND('DADOS e Estimativa'!$Q16&lt;='DADOS e Estimativa'!E16,'DADOS e Estimativa'!E16&lt;='DADOS e Estimativa'!$R16),'DADOS e Estimativa'!E16,"excluído*"),"")</f>
        <v>excluído*</v>
      </c>
      <c r="F48" s="46">
        <f>IF('DADOS e Estimativa'!F16&gt;0,IF(AND('DADOS e Estimativa'!$Q16&lt;='DADOS e Estimativa'!F16,'DADOS e Estimativa'!F16&lt;='DADOS e Estimativa'!$R16),'DADOS e Estimativa'!F16,"excluído*"),"")</f>
        <v>68</v>
      </c>
      <c r="G48" s="46">
        <f>IF('DADOS e Estimativa'!G16&gt;0,IF(AND('DADOS e Estimativa'!$Q16&lt;='DADOS e Estimativa'!G16,'DADOS e Estimativa'!G16&lt;='DADOS e Estimativa'!$R16),'DADOS e Estimativa'!G16,"excluído*"),"")</f>
        <v>42.3</v>
      </c>
      <c r="H48" s="47" t="str">
        <f>IF('DADOS e Estimativa'!H16&gt;0,IF(AND('DADOS e Estimativa'!$Q16&lt;='DADOS e Estimativa'!H16,'DADOS e Estimativa'!H16&lt;='DADOS e Estimativa'!$R16),'DADOS e Estimativa'!H16,"excluído*"),"")</f>
        <v/>
      </c>
      <c r="I48" s="47" t="str">
        <f>IF('DADOS e Estimativa'!I16&gt;0,IF(AND('DADOS e Estimativa'!$Q16&lt;='DADOS e Estimativa'!I16,'DADOS e Estimativa'!I16&lt;='DADOS e Estimativa'!$R16),'DADOS e Estimativa'!I16,"excluído*"),"")</f>
        <v/>
      </c>
      <c r="J48" s="47">
        <f>IF('DADOS e Estimativa'!J16&gt;0,IF(AND('DADOS e Estimativa'!$Q16&lt;='DADOS e Estimativa'!J16,'DADOS e Estimativa'!J16&lt;='DADOS e Estimativa'!$R16),'DADOS e Estimativa'!J16,"excluído*"),"")</f>
        <v>35.05</v>
      </c>
      <c r="K48" s="47" t="str">
        <f>IF('DADOS e Estimativa'!K16&gt;0,IF(AND('DADOS e Estimativa'!$Q16&lt;='DADOS e Estimativa'!K16,'DADOS e Estimativa'!K16&lt;='DADOS e Estimativa'!$R16),'DADOS e Estimativa'!K16,"excluído*"),"")</f>
        <v/>
      </c>
      <c r="L48" s="47" t="str">
        <f>IF('DADOS e Estimativa'!L16&gt;0,IF(AND('DADOS e Estimativa'!$Q16&lt;='DADOS e Estimativa'!L16,'DADOS e Estimativa'!L16&lt;='DADOS e Estimativa'!$R16),'DADOS e Estimativa'!L16,"excluído*"),"")</f>
        <v/>
      </c>
      <c r="M48" s="47" t="str">
        <f>IF('DADOS e Estimativa'!M16&gt;0,IF(AND('DADOS e Estimativa'!$Q16&lt;='DADOS e Estimativa'!M16,'DADOS e Estimativa'!M16&lt;='DADOS e Estimativa'!$R16),'DADOS e Estimativa'!M16,"excluído*"),"")</f>
        <v/>
      </c>
      <c r="N48" s="48" t="str">
        <f>IF('DADOS e Estimativa'!N16&gt;0,IF(AND('DADOS e Estimativa'!$Q16&lt;='DADOS e Estimativa'!N16,'DADOS e Estimativa'!N16&lt;='DADOS e Estimativa'!$R16),'DADOS e Estimativa'!N16,"excluído*"),"")</f>
        <v/>
      </c>
      <c r="O48" s="103">
        <f t="shared" si="9"/>
        <v>48.45</v>
      </c>
      <c r="P48" s="104"/>
      <c r="Q48" s="105">
        <f t="shared" si="10"/>
        <v>15261.75</v>
      </c>
      <c r="R48" s="106"/>
    </row>
    <row r="49">
      <c r="A49" s="42" t="str">
        <f t="shared" si="8"/>
        <v>1-13</v>
      </c>
      <c r="B49" s="53" t="str">
        <f>IF('DADOS e Estimativa'!B17="","",'DADOS e Estimativa'!B17)</f>
        <v>Placa em PVC de 350mm x 125mm</v>
      </c>
      <c r="C49" s="101">
        <f>IF('DADOS e Estimativa'!C17="","",'DADOS e Estimativa'!C17)</f>
        <v>70</v>
      </c>
      <c r="D49" s="102" t="str">
        <f>IF('DADOS e Estimativa'!D17="","",'DADOS e Estimativa'!D17)</f>
        <v>unid.</v>
      </c>
      <c r="E49" s="46" t="str">
        <f>IF('DADOS e Estimativa'!E17&gt;0,IF(AND('DADOS e Estimativa'!$Q17&lt;='DADOS e Estimativa'!E17,'DADOS e Estimativa'!E17&lt;='DADOS e Estimativa'!$R17),'DADOS e Estimativa'!E17,"excluído*"),"")</f>
        <v>excluído*</v>
      </c>
      <c r="F49" s="46">
        <f>IF('DADOS e Estimativa'!F17&gt;0,IF(AND('DADOS e Estimativa'!$Q17&lt;='DADOS e Estimativa'!F17,'DADOS e Estimativa'!F17&lt;='DADOS e Estimativa'!$R17),'DADOS e Estimativa'!F17,"excluído*"),"")</f>
        <v>71</v>
      </c>
      <c r="G49" s="46">
        <f>IF('DADOS e Estimativa'!G17&gt;0,IF(AND('DADOS e Estimativa'!$Q17&lt;='DADOS e Estimativa'!G17,'DADOS e Estimativa'!G17&lt;='DADOS e Estimativa'!$R17),'DADOS e Estimativa'!G17,"excluído*"),"")</f>
        <v>44.8</v>
      </c>
      <c r="H49" s="47" t="str">
        <f>IF('DADOS e Estimativa'!H17&gt;0,IF(AND('DADOS e Estimativa'!$Q17&lt;='DADOS e Estimativa'!H17,'DADOS e Estimativa'!H17&lt;='DADOS e Estimativa'!$R17),'DADOS e Estimativa'!H17,"excluído*"),"")</f>
        <v/>
      </c>
      <c r="I49" s="47" t="str">
        <f>IF('DADOS e Estimativa'!I17&gt;0,IF(AND('DADOS e Estimativa'!$Q17&lt;='DADOS e Estimativa'!I17,'DADOS e Estimativa'!I17&lt;='DADOS e Estimativa'!$R17),'DADOS e Estimativa'!I17,"excluído*"),"")</f>
        <v/>
      </c>
      <c r="J49" s="47">
        <f>IF('DADOS e Estimativa'!J17&gt;0,IF(AND('DADOS e Estimativa'!$Q17&lt;='DADOS e Estimativa'!J17,'DADOS e Estimativa'!J17&lt;='DADOS e Estimativa'!$R17),'DADOS e Estimativa'!J17,"excluído*"),"")</f>
        <v>35.23</v>
      </c>
      <c r="K49" s="47" t="str">
        <f>IF('DADOS e Estimativa'!K17&gt;0,IF(AND('DADOS e Estimativa'!$Q17&lt;='DADOS e Estimativa'!K17,'DADOS e Estimativa'!K17&lt;='DADOS e Estimativa'!$R17),'DADOS e Estimativa'!K17,"excluído*"),"")</f>
        <v/>
      </c>
      <c r="L49" s="47" t="str">
        <f>IF('DADOS e Estimativa'!L17&gt;0,IF(AND('DADOS e Estimativa'!$Q17&lt;='DADOS e Estimativa'!L17,'DADOS e Estimativa'!L17&lt;='DADOS e Estimativa'!$R17),'DADOS e Estimativa'!L17,"excluído*"),"")</f>
        <v/>
      </c>
      <c r="M49" s="47" t="str">
        <f>IF('DADOS e Estimativa'!M17&gt;0,IF(AND('DADOS e Estimativa'!$Q17&lt;='DADOS e Estimativa'!M17,'DADOS e Estimativa'!M17&lt;='DADOS e Estimativa'!$R17),'DADOS e Estimativa'!M17,"excluído*"),"")</f>
        <v/>
      </c>
      <c r="N49" s="48" t="str">
        <f>IF('DADOS e Estimativa'!N17&gt;0,IF(AND('DADOS e Estimativa'!$Q17&lt;='DADOS e Estimativa'!N17,'DADOS e Estimativa'!N17&lt;='DADOS e Estimativa'!$R17),'DADOS e Estimativa'!N17,"excluído*"),"")</f>
        <v/>
      </c>
      <c r="O49" s="107">
        <f t="shared" si="9"/>
        <v>50.34</v>
      </c>
      <c r="P49" s="108"/>
      <c r="Q49" s="109">
        <f t="shared" si="10"/>
        <v>3523.8</v>
      </c>
      <c r="R49" s="110"/>
    </row>
    <row r="50">
      <c r="A50" s="42" t="str">
        <f t="shared" si="8"/>
        <v>1-14</v>
      </c>
      <c r="B50" s="53" t="str">
        <f>IF('DADOS e Estimativa'!B18="","",'DADOS e Estimativa'!B18)</f>
        <v>Placa em PVC de 450mm x 125mm</v>
      </c>
      <c r="C50" s="101">
        <f>IF('DADOS e Estimativa'!C18="","",'DADOS e Estimativa'!C18)</f>
        <v>45</v>
      </c>
      <c r="D50" s="102" t="str">
        <f>IF('DADOS e Estimativa'!D18="","",'DADOS e Estimativa'!D18)</f>
        <v>unid.</v>
      </c>
      <c r="E50" s="46">
        <f>IF('DADOS e Estimativa'!E18&gt;0,IF(AND('DADOS e Estimativa'!$Q18&lt;='DADOS e Estimativa'!E18,'DADOS e Estimativa'!E18&lt;='DADOS e Estimativa'!$R18),'DADOS e Estimativa'!E18,"excluído*"),"")</f>
        <v>205</v>
      </c>
      <c r="F50" s="46" t="str">
        <f>IF('DADOS e Estimativa'!F18&gt;0,IF(AND('DADOS e Estimativa'!$Q18&lt;='DADOS e Estimativa'!F18,'DADOS e Estimativa'!F18&lt;='DADOS e Estimativa'!$R18),'DADOS e Estimativa'!F18,"excluído*"),"")</f>
        <v>excluído*</v>
      </c>
      <c r="G50" s="46">
        <f>IF('DADOS e Estimativa'!G18&gt;0,IF(AND('DADOS e Estimativa'!$Q18&lt;='DADOS e Estimativa'!G18,'DADOS e Estimativa'!G18&lt;='DADOS e Estimativa'!$R18),'DADOS e Estimativa'!G18,"excluído*"),"")</f>
        <v>54.8</v>
      </c>
      <c r="H50" s="47" t="str">
        <f>IF('DADOS e Estimativa'!H18&gt;0,IF(AND('DADOS e Estimativa'!$Q18&lt;='DADOS e Estimativa'!H18,'DADOS e Estimativa'!H18&lt;='DADOS e Estimativa'!$R18),'DADOS e Estimativa'!H18,"excluído*"),"")</f>
        <v/>
      </c>
      <c r="I50" s="47" t="str">
        <f>IF('DADOS e Estimativa'!I18&gt;0,IF(AND('DADOS e Estimativa'!$Q18&lt;='DADOS e Estimativa'!I18,'DADOS e Estimativa'!I18&lt;='DADOS e Estimativa'!$R18),'DADOS e Estimativa'!I18,"excluído*"),"")</f>
        <v/>
      </c>
      <c r="J50" s="47">
        <f>IF('DADOS e Estimativa'!J18&gt;0,IF(AND('DADOS e Estimativa'!$Q18&lt;='DADOS e Estimativa'!J18,'DADOS e Estimativa'!J18&lt;='DADOS e Estimativa'!$R18),'DADOS e Estimativa'!J18,"excluído*"),"")</f>
        <v>47.63</v>
      </c>
      <c r="K50" s="47" t="str">
        <f>IF('DADOS e Estimativa'!K18&gt;0,IF(AND('DADOS e Estimativa'!$Q18&lt;='DADOS e Estimativa'!K18,'DADOS e Estimativa'!K18&lt;='DADOS e Estimativa'!$R18),'DADOS e Estimativa'!K18,"excluído*"),"")</f>
        <v/>
      </c>
      <c r="L50" s="47" t="str">
        <f>IF('DADOS e Estimativa'!L18&gt;0,IF(AND('DADOS e Estimativa'!$Q18&lt;='DADOS e Estimativa'!L18,'DADOS e Estimativa'!L18&lt;='DADOS e Estimativa'!$R18),'DADOS e Estimativa'!L18,"excluído*"),"")</f>
        <v/>
      </c>
      <c r="M50" s="47" t="str">
        <f>IF('DADOS e Estimativa'!M18&gt;0,IF(AND('DADOS e Estimativa'!$Q18&lt;='DADOS e Estimativa'!M18,'DADOS e Estimativa'!M18&lt;='DADOS e Estimativa'!$R18),'DADOS e Estimativa'!M18,"excluído*"),"")</f>
        <v/>
      </c>
      <c r="N50" s="48" t="str">
        <f>IF('DADOS e Estimativa'!N18&gt;0,IF(AND('DADOS e Estimativa'!$Q18&lt;='DADOS e Estimativa'!N18,'DADOS e Estimativa'!N18&lt;='DADOS e Estimativa'!$R18),'DADOS e Estimativa'!N18,"excluído*"),"")</f>
        <v/>
      </c>
      <c r="O50" s="103">
        <f t="shared" si="9"/>
        <v>102.48</v>
      </c>
      <c r="P50" s="104"/>
      <c r="Q50" s="105">
        <f t="shared" si="10"/>
        <v>4611.6</v>
      </c>
      <c r="R50" s="106"/>
    </row>
    <row r="51">
      <c r="A51" s="42" t="str">
        <f t="shared" si="8"/>
        <v>1-15</v>
      </c>
      <c r="B51" s="53" t="str">
        <f>IF('DADOS e Estimativa'!B19="","",'DADOS e Estimativa'!B19)</f>
        <v>Placa de sinalização tátil</v>
      </c>
      <c r="C51" s="101">
        <f>IF('DADOS e Estimativa'!C19="","",'DADOS e Estimativa'!C19)</f>
        <v>1500</v>
      </c>
      <c r="D51" s="102" t="str">
        <f>IF('DADOS e Estimativa'!D19="","",'DADOS e Estimativa'!D19)</f>
        <v>unid.</v>
      </c>
      <c r="E51" s="46">
        <f>IF('DADOS e Estimativa'!E19&gt;0,IF(AND('DADOS e Estimativa'!$Q19&lt;='DADOS e Estimativa'!E19,'DADOS e Estimativa'!E19&lt;='DADOS e Estimativa'!$R19),'DADOS e Estimativa'!E19,"excluído*"),"")</f>
        <v>8</v>
      </c>
      <c r="F51" s="46" t="str">
        <f>IF('DADOS e Estimativa'!F19&gt;0,IF(AND('DADOS e Estimativa'!$Q19&lt;='DADOS e Estimativa'!F19,'DADOS e Estimativa'!F19&lt;='DADOS e Estimativa'!$R19),'DADOS e Estimativa'!F19,"excluído*"),"")</f>
        <v>excluído*</v>
      </c>
      <c r="G51" s="46">
        <f>IF('DADOS e Estimativa'!G19&gt;0,IF(AND('DADOS e Estimativa'!$Q19&lt;='DADOS e Estimativa'!G19,'DADOS e Estimativa'!G19&lt;='DADOS e Estimativa'!$R19),'DADOS e Estimativa'!G19,"excluído*"),"")</f>
        <v>9.2</v>
      </c>
      <c r="H51" s="47" t="str">
        <f>IF('DADOS e Estimativa'!H19&gt;0,IF(AND('DADOS e Estimativa'!$Q19&lt;='DADOS e Estimativa'!H19,'DADOS e Estimativa'!H19&lt;='DADOS e Estimativa'!$R19),'DADOS e Estimativa'!H19,"excluído*"),"")</f>
        <v/>
      </c>
      <c r="I51" s="47">
        <f>IF('DADOS e Estimativa'!I19&gt;0,IF(AND('DADOS e Estimativa'!$Q19&lt;='DADOS e Estimativa'!I19,'DADOS e Estimativa'!I19&lt;='DADOS e Estimativa'!$R19),'DADOS e Estimativa'!I19,"excluído*"),"")</f>
        <v>22</v>
      </c>
      <c r="J51" s="47">
        <f>IF('DADOS e Estimativa'!J19&gt;0,IF(AND('DADOS e Estimativa'!$Q19&lt;='DADOS e Estimativa'!J19,'DADOS e Estimativa'!J19&lt;='DADOS e Estimativa'!$R19),'DADOS e Estimativa'!J19,"excluído*"),"")</f>
        <v>10.1</v>
      </c>
      <c r="K51" s="47" t="str">
        <f>IF('DADOS e Estimativa'!K19&gt;0,IF(AND('DADOS e Estimativa'!$Q19&lt;='DADOS e Estimativa'!K19,'DADOS e Estimativa'!K19&lt;='DADOS e Estimativa'!$R19),'DADOS e Estimativa'!K19,"excluído*"),"")</f>
        <v/>
      </c>
      <c r="L51" s="47" t="str">
        <f>IF('DADOS e Estimativa'!L19&gt;0,IF(AND('DADOS e Estimativa'!$Q19&lt;='DADOS e Estimativa'!L19,'DADOS e Estimativa'!L19&lt;='DADOS e Estimativa'!$R19),'DADOS e Estimativa'!L19,"excluído*"),"")</f>
        <v/>
      </c>
      <c r="M51" s="47" t="str">
        <f>IF('DADOS e Estimativa'!M19&gt;0,IF(AND('DADOS e Estimativa'!$Q19&lt;='DADOS e Estimativa'!M19,'DADOS e Estimativa'!M19&lt;='DADOS e Estimativa'!$R19),'DADOS e Estimativa'!M19,"excluído*"),"")</f>
        <v/>
      </c>
      <c r="N51" s="48" t="str">
        <f>IF('DADOS e Estimativa'!N19&gt;0,IF(AND('DADOS e Estimativa'!$Q19&lt;='DADOS e Estimativa'!N19,'DADOS e Estimativa'!N19&lt;='DADOS e Estimativa'!$R19),'DADOS e Estimativa'!N19,"excluído*"),"")</f>
        <v/>
      </c>
      <c r="O51" s="107">
        <f t="shared" si="9"/>
        <v>12.33</v>
      </c>
      <c r="P51" s="108"/>
      <c r="Q51" s="109">
        <f t="shared" si="10"/>
        <v>18495</v>
      </c>
      <c r="R51" s="110"/>
    </row>
    <row r="52">
      <c r="A52" s="42" t="str">
        <f t="shared" si="8"/>
        <v>1-16</v>
      </c>
      <c r="B52" s="53" t="str">
        <f>IF('DADOS e Estimativa'!B20="","",'DADOS e Estimativa'!B20)</f>
        <v>Placa para sinalização vertical fixada com bordo inferior</v>
      </c>
      <c r="C52" s="101">
        <f>IF('DADOS e Estimativa'!C20="","",'DADOS e Estimativa'!C20)</f>
        <v>50</v>
      </c>
      <c r="D52" s="102" t="str">
        <f>IF('DADOS e Estimativa'!D20="","",'DADOS e Estimativa'!D20)</f>
        <v>unid.</v>
      </c>
      <c r="E52" s="46" t="str">
        <f>IF('DADOS e Estimativa'!E20&gt;0,IF(AND('DADOS e Estimativa'!$Q20&lt;='DADOS e Estimativa'!E20,'DADOS e Estimativa'!E20&lt;='DADOS e Estimativa'!$R20),'DADOS e Estimativa'!E20,"excluído*"),"")</f>
        <v>excluído*</v>
      </c>
      <c r="F52" s="46">
        <f>IF('DADOS e Estimativa'!F20&gt;0,IF(AND('DADOS e Estimativa'!$Q20&lt;='DADOS e Estimativa'!F20,'DADOS e Estimativa'!F20&lt;='DADOS e Estimativa'!$R20),'DADOS e Estimativa'!F20,"excluído*"),"")</f>
        <v>780</v>
      </c>
      <c r="G52" s="46">
        <f>IF('DADOS e Estimativa'!G20&gt;0,IF(AND('DADOS e Estimativa'!$Q20&lt;='DADOS e Estimativa'!G20,'DADOS e Estimativa'!G20&lt;='DADOS e Estimativa'!$R20),'DADOS e Estimativa'!G20,"excluído*"),"")</f>
        <v>590</v>
      </c>
      <c r="H52" s="47" t="str">
        <f>IF('DADOS e Estimativa'!H20&gt;0,IF(AND('DADOS e Estimativa'!$Q20&lt;='DADOS e Estimativa'!H20,'DADOS e Estimativa'!H20&lt;='DADOS e Estimativa'!$R20),'DADOS e Estimativa'!H20,"excluído*"),"")</f>
        <v>excluído*</v>
      </c>
      <c r="I52" s="47" t="str">
        <f>IF('DADOS e Estimativa'!I20&gt;0,IF(AND('DADOS e Estimativa'!$Q20&lt;='DADOS e Estimativa'!I20,'DADOS e Estimativa'!I20&lt;='DADOS e Estimativa'!$R20),'DADOS e Estimativa'!I20,"excluído*"),"")</f>
        <v/>
      </c>
      <c r="J52" s="47">
        <f>IF('DADOS e Estimativa'!J20&gt;0,IF(AND('DADOS e Estimativa'!$Q20&lt;='DADOS e Estimativa'!J20,'DADOS e Estimativa'!J20&lt;='DADOS e Estimativa'!$R20),'DADOS e Estimativa'!J20,"excluído*"),"")</f>
        <v>491.25</v>
      </c>
      <c r="K52" s="47" t="str">
        <f>IF('DADOS e Estimativa'!K20&gt;0,IF(AND('DADOS e Estimativa'!$Q20&lt;='DADOS e Estimativa'!K20,'DADOS e Estimativa'!K20&lt;='DADOS e Estimativa'!$R20),'DADOS e Estimativa'!K20,"excluído*"),"")</f>
        <v/>
      </c>
      <c r="L52" s="47" t="str">
        <f>IF('DADOS e Estimativa'!L20&gt;0,IF(AND('DADOS e Estimativa'!$Q20&lt;='DADOS e Estimativa'!L20,'DADOS e Estimativa'!L20&lt;='DADOS e Estimativa'!$R20),'DADOS e Estimativa'!L20,"excluído*"),"")</f>
        <v/>
      </c>
      <c r="M52" s="47" t="str">
        <f>IF('DADOS e Estimativa'!M20&gt;0,IF(AND('DADOS e Estimativa'!$Q20&lt;='DADOS e Estimativa'!M20,'DADOS e Estimativa'!M20&lt;='DADOS e Estimativa'!$R20),'DADOS e Estimativa'!M20,"excluído*"),"")</f>
        <v/>
      </c>
      <c r="N52" s="48" t="str">
        <f>IF('DADOS e Estimativa'!N20&gt;0,IF(AND('DADOS e Estimativa'!$Q20&lt;='DADOS e Estimativa'!N20,'DADOS e Estimativa'!N20&lt;='DADOS e Estimativa'!$R20),'DADOS e Estimativa'!N20,"excluído*"),"")</f>
        <v/>
      </c>
      <c r="O52" s="103">
        <f t="shared" si="9"/>
        <v>620.42</v>
      </c>
      <c r="P52" s="104"/>
      <c r="Q52" s="105">
        <f t="shared" si="10"/>
        <v>31021</v>
      </c>
      <c r="R52" s="106"/>
    </row>
    <row r="53">
      <c r="A53" s="42" t="str">
        <f t="shared" si="8"/>
        <v>1-17</v>
      </c>
      <c r="B53" s="53" t="str">
        <f>IF('DADOS e Estimativa'!B21="","",'DADOS e Estimativa'!B21)</f>
        <v>Placa para sinalização vertical fixada em alvenaria</v>
      </c>
      <c r="C53" s="101">
        <f>IF('DADOS e Estimativa'!C21="","",'DADOS e Estimativa'!C21)</f>
        <v>10</v>
      </c>
      <c r="D53" s="102" t="str">
        <f>IF('DADOS e Estimativa'!D21="","",'DADOS e Estimativa'!D21)</f>
        <v>unid.</v>
      </c>
      <c r="E53" s="46">
        <f>IF('DADOS e Estimativa'!E21&gt;0,IF(AND('DADOS e Estimativa'!$Q21&lt;='DADOS e Estimativa'!E21,'DADOS e Estimativa'!E21&lt;='DADOS e Estimativa'!$R21),'DADOS e Estimativa'!E21,"excluído*"),"")</f>
        <v>890</v>
      </c>
      <c r="F53" s="46">
        <f>IF('DADOS e Estimativa'!F21&gt;0,IF(AND('DADOS e Estimativa'!$Q21&lt;='DADOS e Estimativa'!F21,'DADOS e Estimativa'!F21&lt;='DADOS e Estimativa'!$R21),'DADOS e Estimativa'!F21,"excluído*"),"")</f>
        <v>780</v>
      </c>
      <c r="G53" s="46" t="str">
        <f>IF('DADOS e Estimativa'!G21&gt;0,IF(AND('DADOS e Estimativa'!$Q21&lt;='DADOS e Estimativa'!G21,'DADOS e Estimativa'!G21&lt;='DADOS e Estimativa'!$R21),'DADOS e Estimativa'!G21,"excluído*"),"")</f>
        <v>excluído*</v>
      </c>
      <c r="H53" s="47" t="str">
        <f>IF('DADOS e Estimativa'!H21&gt;0,IF(AND('DADOS e Estimativa'!$Q21&lt;='DADOS e Estimativa'!H21,'DADOS e Estimativa'!H21&lt;='DADOS e Estimativa'!$R21),'DADOS e Estimativa'!H21,"excluído*"),"")</f>
        <v>excluído*</v>
      </c>
      <c r="I53" s="47" t="str">
        <f>IF('DADOS e Estimativa'!I21&gt;0,IF(AND('DADOS e Estimativa'!$Q21&lt;='DADOS e Estimativa'!I21,'DADOS e Estimativa'!I21&lt;='DADOS e Estimativa'!$R21),'DADOS e Estimativa'!I21,"excluído*"),"")</f>
        <v/>
      </c>
      <c r="J53" s="47">
        <f>IF('DADOS e Estimativa'!J21&gt;0,IF(AND('DADOS e Estimativa'!$Q21&lt;='DADOS e Estimativa'!J21,'DADOS e Estimativa'!J21&lt;='DADOS e Estimativa'!$R21),'DADOS e Estimativa'!J21,"excluído*"),"")</f>
        <v>440</v>
      </c>
      <c r="K53" s="47" t="str">
        <f>IF('DADOS e Estimativa'!K21&gt;0,IF(AND('DADOS e Estimativa'!$Q21&lt;='DADOS e Estimativa'!K21,'DADOS e Estimativa'!K21&lt;='DADOS e Estimativa'!$R21),'DADOS e Estimativa'!K21,"excluído*"),"")</f>
        <v/>
      </c>
      <c r="L53" s="47" t="str">
        <f>IF('DADOS e Estimativa'!L21&gt;0,IF(AND('DADOS e Estimativa'!$Q21&lt;='DADOS e Estimativa'!L21,'DADOS e Estimativa'!L21&lt;='DADOS e Estimativa'!$R21),'DADOS e Estimativa'!L21,"excluído*"),"")</f>
        <v/>
      </c>
      <c r="M53" s="47" t="str">
        <f>IF('DADOS e Estimativa'!M21&gt;0,IF(AND('DADOS e Estimativa'!$Q21&lt;='DADOS e Estimativa'!M21,'DADOS e Estimativa'!M21&lt;='DADOS e Estimativa'!$R21),'DADOS e Estimativa'!M21,"excluído*"),"")</f>
        <v/>
      </c>
      <c r="N53" s="48" t="str">
        <f>IF('DADOS e Estimativa'!N21&gt;0,IF(AND('DADOS e Estimativa'!$Q21&lt;='DADOS e Estimativa'!N21,'DADOS e Estimativa'!N21&lt;='DADOS e Estimativa'!$R21),'DADOS e Estimativa'!N21,"excluído*"),"")</f>
        <v/>
      </c>
      <c r="O53" s="107">
        <f t="shared" si="9"/>
        <v>703.33</v>
      </c>
      <c r="P53" s="108"/>
      <c r="Q53" s="109">
        <f t="shared" si="10"/>
        <v>7033.3</v>
      </c>
      <c r="R53" s="110"/>
    </row>
    <row r="54">
      <c r="A54" s="42" t="str">
        <f t="shared" si="8"/>
        <v>1-18</v>
      </c>
      <c r="B54" s="53" t="str">
        <f>IF('DADOS e Estimativa'!B22="","",'DADOS e Estimativa'!B22)</f>
        <v>Placa chapa de aço 100mm x 100mm</v>
      </c>
      <c r="C54" s="101">
        <f>IF('DADOS e Estimativa'!C22="","",'DADOS e Estimativa'!C22)</f>
        <v>15</v>
      </c>
      <c r="D54" s="102" t="str">
        <f>IF('DADOS e Estimativa'!D22="","",'DADOS e Estimativa'!D22)</f>
        <v>unid.</v>
      </c>
      <c r="E54" s="46">
        <f>IF('DADOS e Estimativa'!E22&gt;0,IF(AND('DADOS e Estimativa'!$Q22&lt;='DADOS e Estimativa'!E22,'DADOS e Estimativa'!E22&lt;='DADOS e Estimativa'!$R22),'DADOS e Estimativa'!E22,"excluído*"),"")</f>
        <v>45</v>
      </c>
      <c r="F54" s="46">
        <f>IF('DADOS e Estimativa'!F22&gt;0,IF(AND('DADOS e Estimativa'!$Q22&lt;='DADOS e Estimativa'!F22,'DADOS e Estimativa'!F22&lt;='DADOS e Estimativa'!$R22),'DADOS e Estimativa'!F22,"excluído*"),"")</f>
        <v>62</v>
      </c>
      <c r="G54" s="46">
        <f>IF('DADOS e Estimativa'!G22&gt;0,IF(AND('DADOS e Estimativa'!$Q22&lt;='DADOS e Estimativa'!G22,'DADOS e Estimativa'!G22&lt;='DADOS e Estimativa'!$R22),'DADOS e Estimativa'!G22,"excluído*"),"")</f>
        <v>33</v>
      </c>
      <c r="H54" s="47" t="str">
        <f>IF('DADOS e Estimativa'!H22&gt;0,IF(AND('DADOS e Estimativa'!$Q22&lt;='DADOS e Estimativa'!H22,'DADOS e Estimativa'!H22&lt;='DADOS e Estimativa'!$R22),'DADOS e Estimativa'!H22,"excluído*"),"")</f>
        <v>excluído*</v>
      </c>
      <c r="I54" s="47" t="str">
        <f>IF('DADOS e Estimativa'!I22&gt;0,IF(AND('DADOS e Estimativa'!$Q22&lt;='DADOS e Estimativa'!I22,'DADOS e Estimativa'!I22&lt;='DADOS e Estimativa'!$R22),'DADOS e Estimativa'!I22,"excluído*"),"")</f>
        <v/>
      </c>
      <c r="J54" s="47">
        <f>IF('DADOS e Estimativa'!J22&gt;0,IF(AND('DADOS e Estimativa'!$Q22&lt;='DADOS e Estimativa'!J22,'DADOS e Estimativa'!J22&lt;='DADOS e Estimativa'!$R22),'DADOS e Estimativa'!J22,"excluído*"),"")</f>
        <v>24.14</v>
      </c>
      <c r="K54" s="47" t="str">
        <f>IF('DADOS e Estimativa'!K22&gt;0,IF(AND('DADOS e Estimativa'!$Q22&lt;='DADOS e Estimativa'!K22,'DADOS e Estimativa'!K22&lt;='DADOS e Estimativa'!$R22),'DADOS e Estimativa'!K22,"excluído*"),"")</f>
        <v/>
      </c>
      <c r="L54" s="47" t="str">
        <f>IF('DADOS e Estimativa'!L22&gt;0,IF(AND('DADOS e Estimativa'!$Q22&lt;='DADOS e Estimativa'!L22,'DADOS e Estimativa'!L22&lt;='DADOS e Estimativa'!$R22),'DADOS e Estimativa'!L22,"excluído*"),"")</f>
        <v/>
      </c>
      <c r="M54" s="47" t="str">
        <f>IF('DADOS e Estimativa'!M22&gt;0,IF(AND('DADOS e Estimativa'!$Q22&lt;='DADOS e Estimativa'!M22,'DADOS e Estimativa'!M22&lt;='DADOS e Estimativa'!$R22),'DADOS e Estimativa'!M22,"excluído*"),"")</f>
        <v/>
      </c>
      <c r="N54" s="48" t="str">
        <f>IF('DADOS e Estimativa'!N22&gt;0,IF(AND('DADOS e Estimativa'!$Q22&lt;='DADOS e Estimativa'!N22,'DADOS e Estimativa'!N22&lt;='DADOS e Estimativa'!$R22),'DADOS e Estimativa'!N22,"excluído*"),"")</f>
        <v/>
      </c>
      <c r="O54" s="103">
        <f t="shared" si="9"/>
        <v>41.04</v>
      </c>
      <c r="P54" s="104"/>
      <c r="Q54" s="105">
        <f t="shared" si="10"/>
        <v>615.6</v>
      </c>
      <c r="R54" s="106"/>
    </row>
    <row r="55">
      <c r="A55" s="42" t="str">
        <f t="shared" si="8"/>
        <v>1-19</v>
      </c>
      <c r="B55" s="53" t="str">
        <f>IF('DADOS e Estimativa'!B23="","",'DADOS e Estimativa'!B23)</f>
        <v>Placa em PVC de 620mm x 220mm duas faces</v>
      </c>
      <c r="C55" s="101">
        <f>IF('DADOS e Estimativa'!C23="","",'DADOS e Estimativa'!C23)</f>
        <v>20</v>
      </c>
      <c r="D55" s="102" t="str">
        <f>IF('DADOS e Estimativa'!D23="","",'DADOS e Estimativa'!D23)</f>
        <v>unid.</v>
      </c>
      <c r="E55" s="46" t="str">
        <f>IF('DADOS e Estimativa'!E23&gt;0,IF(AND('DADOS e Estimativa'!$Q23&lt;='DADOS e Estimativa'!E23,'DADOS e Estimativa'!E23&lt;='DADOS e Estimativa'!$R23),'DADOS e Estimativa'!E23,"excluído*"),"")</f>
        <v>excluído*</v>
      </c>
      <c r="F55" s="46">
        <f>IF('DADOS e Estimativa'!F23&gt;0,IF(AND('DADOS e Estimativa'!$Q23&lt;='DADOS e Estimativa'!F23,'DADOS e Estimativa'!F23&lt;='DADOS e Estimativa'!$R23),'DADOS e Estimativa'!F23,"excluído*"),"")</f>
        <v>320</v>
      </c>
      <c r="G55" s="46">
        <f>IF('DADOS e Estimativa'!G23&gt;0,IF(AND('DADOS e Estimativa'!$Q23&lt;='DADOS e Estimativa'!G23,'DADOS e Estimativa'!G23&lt;='DADOS e Estimativa'!$R23),'DADOS e Estimativa'!G23,"excluído*"),"")</f>
        <v>86.6</v>
      </c>
      <c r="H55" s="47" t="str">
        <f>IF('DADOS e Estimativa'!H23&gt;0,IF(AND('DADOS e Estimativa'!$Q23&lt;='DADOS e Estimativa'!H23,'DADOS e Estimativa'!H23&lt;='DADOS e Estimativa'!$R23),'DADOS e Estimativa'!H23,"excluído*"),"")</f>
        <v/>
      </c>
      <c r="I55" s="47" t="str">
        <f>IF('DADOS e Estimativa'!I23&gt;0,IF(AND('DADOS e Estimativa'!$Q23&lt;='DADOS e Estimativa'!I23,'DADOS e Estimativa'!I23&lt;='DADOS e Estimativa'!$R23),'DADOS e Estimativa'!I23,"excluído*"),"")</f>
        <v/>
      </c>
      <c r="J55" s="47">
        <f>IF('DADOS e Estimativa'!J23&gt;0,IF(AND('DADOS e Estimativa'!$Q23&lt;='DADOS e Estimativa'!J23,'DADOS e Estimativa'!J23&lt;='DADOS e Estimativa'!$R23),'DADOS e Estimativa'!J23,"excluído*"),"")</f>
        <v>101</v>
      </c>
      <c r="K55" s="47" t="str">
        <f>IF('DADOS e Estimativa'!K23&gt;0,IF(AND('DADOS e Estimativa'!$Q23&lt;='DADOS e Estimativa'!K23,'DADOS e Estimativa'!K23&lt;='DADOS e Estimativa'!$R23),'DADOS e Estimativa'!K23,"excluído*"),"")</f>
        <v/>
      </c>
      <c r="L55" s="47" t="str">
        <f>IF('DADOS e Estimativa'!L23&gt;0,IF(AND('DADOS e Estimativa'!$Q23&lt;='DADOS e Estimativa'!L23,'DADOS e Estimativa'!L23&lt;='DADOS e Estimativa'!$R23),'DADOS e Estimativa'!L23,"excluído*"),"")</f>
        <v/>
      </c>
      <c r="M55" s="47" t="str">
        <f>IF('DADOS e Estimativa'!M23&gt;0,IF(AND('DADOS e Estimativa'!$Q23&lt;='DADOS e Estimativa'!M23,'DADOS e Estimativa'!M23&lt;='DADOS e Estimativa'!$R23),'DADOS e Estimativa'!M23,"excluído*"),"")</f>
        <v/>
      </c>
      <c r="N55" s="48" t="str">
        <f>IF('DADOS e Estimativa'!N23&gt;0,IF(AND('DADOS e Estimativa'!$Q23&lt;='DADOS e Estimativa'!N23,'DADOS e Estimativa'!N23&lt;='DADOS e Estimativa'!$R23),'DADOS e Estimativa'!N23,"excluído*"),"")</f>
        <v/>
      </c>
      <c r="O55" s="107">
        <f t="shared" si="9"/>
        <v>169.2</v>
      </c>
      <c r="P55" s="108"/>
      <c r="Q55" s="109">
        <f t="shared" si="10"/>
        <v>3384</v>
      </c>
      <c r="R55" s="110"/>
    </row>
    <row r="56">
      <c r="A56" s="42" t="str">
        <f t="shared" si="8"/>
        <v>1-20</v>
      </c>
      <c r="B56" s="53" t="str">
        <f>IF('DADOS e Estimativa'!B24="","",'DADOS e Estimativa'!B24)</f>
        <v>Placa em PVC de 620mm x 220mm uma face</v>
      </c>
      <c r="C56" s="101">
        <f>IF('DADOS e Estimativa'!C24="","",'DADOS e Estimativa'!C24)</f>
        <v>20</v>
      </c>
      <c r="D56" s="102" t="str">
        <f>IF('DADOS e Estimativa'!D24="","",'DADOS e Estimativa'!D24)</f>
        <v>unid.</v>
      </c>
      <c r="E56" s="46">
        <f>IF('DADOS e Estimativa'!E24&gt;0,IF(AND('DADOS e Estimativa'!$Q24&lt;='DADOS e Estimativa'!E24,'DADOS e Estimativa'!E24&lt;='DADOS e Estimativa'!$R24),'DADOS e Estimativa'!E24,"excluído*"),"")</f>
        <v>385</v>
      </c>
      <c r="F56" s="46" t="str">
        <f>IF('DADOS e Estimativa'!F24&gt;0,IF(AND('DADOS e Estimativa'!$Q24&lt;='DADOS e Estimativa'!F24,'DADOS e Estimativa'!F24&lt;='DADOS e Estimativa'!$R24),'DADOS e Estimativa'!F24,"excluído*"),"")</f>
        <v>excluído*</v>
      </c>
      <c r="G56" s="46">
        <f>IF('DADOS e Estimativa'!G24&gt;0,IF(AND('DADOS e Estimativa'!$Q24&lt;='DADOS e Estimativa'!G24,'DADOS e Estimativa'!G24&lt;='DADOS e Estimativa'!$R24),'DADOS e Estimativa'!G24,"excluído*"),"")</f>
        <v>81.8</v>
      </c>
      <c r="H56" s="47" t="str">
        <f>IF('DADOS e Estimativa'!H24&gt;0,IF(AND('DADOS e Estimativa'!$Q24&lt;='DADOS e Estimativa'!H24,'DADOS e Estimativa'!H24&lt;='DADOS e Estimativa'!$R24),'DADOS e Estimativa'!H24,"excluído*"),"")</f>
        <v/>
      </c>
      <c r="I56" s="47" t="str">
        <f>IF('DADOS e Estimativa'!I24&gt;0,IF(AND('DADOS e Estimativa'!$Q24&lt;='DADOS e Estimativa'!I24,'DADOS e Estimativa'!I24&lt;='DADOS e Estimativa'!$R24),'DADOS e Estimativa'!I24,"excluído*"),"")</f>
        <v/>
      </c>
      <c r="J56" s="47">
        <f>IF('DADOS e Estimativa'!J24&gt;0,IF(AND('DADOS e Estimativa'!$Q24&lt;='DADOS e Estimativa'!J24,'DADOS e Estimativa'!J24&lt;='DADOS e Estimativa'!$R24),'DADOS e Estimativa'!J24,"excluído*"),"")</f>
        <v>83.5</v>
      </c>
      <c r="K56" s="47" t="str">
        <f>IF('DADOS e Estimativa'!K24&gt;0,IF(AND('DADOS e Estimativa'!$Q24&lt;='DADOS e Estimativa'!K24,'DADOS e Estimativa'!K24&lt;='DADOS e Estimativa'!$R24),'DADOS e Estimativa'!K24,"excluído*"),"")</f>
        <v/>
      </c>
      <c r="L56" s="47" t="str">
        <f>IF('DADOS e Estimativa'!L24&gt;0,IF(AND('DADOS e Estimativa'!$Q24&lt;='DADOS e Estimativa'!L24,'DADOS e Estimativa'!L24&lt;='DADOS e Estimativa'!$R24),'DADOS e Estimativa'!L24,"excluído*"),"")</f>
        <v/>
      </c>
      <c r="M56" s="47" t="str">
        <f>IF('DADOS e Estimativa'!M24&gt;0,IF(AND('DADOS e Estimativa'!$Q24&lt;='DADOS e Estimativa'!M24,'DADOS e Estimativa'!M24&lt;='DADOS e Estimativa'!$R24),'DADOS e Estimativa'!M24,"excluído*"),"")</f>
        <v/>
      </c>
      <c r="N56" s="48" t="str">
        <f>IF('DADOS e Estimativa'!N24&gt;0,IF(AND('DADOS e Estimativa'!$Q24&lt;='DADOS e Estimativa'!N24,'DADOS e Estimativa'!N24&lt;='DADOS e Estimativa'!$R24),'DADOS e Estimativa'!N24,"excluído*"),"")</f>
        <v/>
      </c>
      <c r="O56" s="103">
        <f t="shared" si="9"/>
        <v>183.43</v>
      </c>
      <c r="P56" s="104"/>
      <c r="Q56" s="105">
        <f t="shared" si="10"/>
        <v>3668.6</v>
      </c>
      <c r="R56" s="106"/>
    </row>
    <row r="57">
      <c r="A57" s="42" t="str">
        <f t="shared" si="8"/>
        <v>1-21</v>
      </c>
      <c r="B57" s="53" t="str">
        <f>IF('DADOS e Estimativa'!B25="","",'DADOS e Estimativa'!B25)</f>
        <v>Placa em PVC de 740mm x 250mm</v>
      </c>
      <c r="C57" s="101">
        <f>IF('DADOS e Estimativa'!C25="","",'DADOS e Estimativa'!C25)</f>
        <v>70</v>
      </c>
      <c r="D57" s="102" t="str">
        <f>IF('DADOS e Estimativa'!D25="","",'DADOS e Estimativa'!D25)</f>
        <v>unid.</v>
      </c>
      <c r="E57" s="46">
        <f>IF('DADOS e Estimativa'!E25&gt;0,IF(AND('DADOS e Estimativa'!$Q25&lt;='DADOS e Estimativa'!E25,'DADOS e Estimativa'!E25&lt;='DADOS e Estimativa'!$R25),'DADOS e Estimativa'!E25,"excluído*"),"")</f>
        <v>425</v>
      </c>
      <c r="F57" s="46" t="str">
        <f>IF('DADOS e Estimativa'!F25&gt;0,IF(AND('DADOS e Estimativa'!$Q25&lt;='DADOS e Estimativa'!F25,'DADOS e Estimativa'!F25&lt;='DADOS e Estimativa'!$R25),'DADOS e Estimativa'!F25,"excluído*"),"")</f>
        <v>excluído*</v>
      </c>
      <c r="G57" s="46">
        <f>IF('DADOS e Estimativa'!G25&gt;0,IF(AND('DADOS e Estimativa'!$Q25&lt;='DADOS e Estimativa'!G25,'DADOS e Estimativa'!G25&lt;='DADOS e Estimativa'!$R25),'DADOS e Estimativa'!G25,"excluído*"),"")</f>
        <v>61.2</v>
      </c>
      <c r="H57" s="47" t="str">
        <f>IF('DADOS e Estimativa'!H25&gt;0,IF(AND('DADOS e Estimativa'!$Q25&lt;='DADOS e Estimativa'!H25,'DADOS e Estimativa'!H25&lt;='DADOS e Estimativa'!$R25),'DADOS e Estimativa'!H25,"excluído*"),"")</f>
        <v/>
      </c>
      <c r="I57" s="47" t="str">
        <f>IF('DADOS e Estimativa'!I25&gt;0,IF(AND('DADOS e Estimativa'!$Q25&lt;='DADOS e Estimativa'!I25,'DADOS e Estimativa'!I25&lt;='DADOS e Estimativa'!$R25),'DADOS e Estimativa'!I25,"excluído*"),"")</f>
        <v/>
      </c>
      <c r="J57" s="47">
        <f>IF('DADOS e Estimativa'!J25&gt;0,IF(AND('DADOS e Estimativa'!$Q25&lt;='DADOS e Estimativa'!J25,'DADOS e Estimativa'!J25&lt;='DADOS e Estimativa'!$R25),'DADOS e Estimativa'!J25,"excluído*"),"")</f>
        <v>94.2</v>
      </c>
      <c r="K57" s="47" t="str">
        <f>IF('DADOS e Estimativa'!K25&gt;0,IF(AND('DADOS e Estimativa'!$Q25&lt;='DADOS e Estimativa'!K25,'DADOS e Estimativa'!K25&lt;='DADOS e Estimativa'!$R25),'DADOS e Estimativa'!K25,"excluído*"),"")</f>
        <v/>
      </c>
      <c r="L57" s="47" t="str">
        <f>IF('DADOS e Estimativa'!L25&gt;0,IF(AND('DADOS e Estimativa'!$Q25&lt;='DADOS e Estimativa'!L25,'DADOS e Estimativa'!L25&lt;='DADOS e Estimativa'!$R25),'DADOS e Estimativa'!L25,"excluído*"),"")</f>
        <v/>
      </c>
      <c r="M57" s="47" t="str">
        <f>IF('DADOS e Estimativa'!M25&gt;0,IF(AND('DADOS e Estimativa'!$Q25&lt;='DADOS e Estimativa'!M25,'DADOS e Estimativa'!M25&lt;='DADOS e Estimativa'!$R25),'DADOS e Estimativa'!M25,"excluído*"),"")</f>
        <v/>
      </c>
      <c r="N57" s="48" t="str">
        <f>IF('DADOS e Estimativa'!N25&gt;0,IF(AND('DADOS e Estimativa'!$Q25&lt;='DADOS e Estimativa'!N25,'DADOS e Estimativa'!N25&lt;='DADOS e Estimativa'!$R25),'DADOS e Estimativa'!N25,"excluído*"),"")</f>
        <v/>
      </c>
      <c r="O57" s="107">
        <f t="shared" si="9"/>
        <v>193.47</v>
      </c>
      <c r="P57" s="108"/>
      <c r="Q57" s="109">
        <f t="shared" si="10"/>
        <v>13542.9</v>
      </c>
      <c r="R57" s="110"/>
    </row>
    <row r="58">
      <c r="A58" s="42" t="str">
        <f t="shared" si="8"/>
        <v>1-22</v>
      </c>
      <c r="B58" s="53" t="str">
        <f>IF('DADOS e Estimativa'!B26="","",'DADOS e Estimativa'!B26)</f>
        <v>Placa em PVC na cor verde</v>
      </c>
      <c r="C58" s="101">
        <f>IF('DADOS e Estimativa'!C26="","",'DADOS e Estimativa'!C26)</f>
        <v>100</v>
      </c>
      <c r="D58" s="102" t="str">
        <f>IF('DADOS e Estimativa'!D26="","",'DADOS e Estimativa'!D26)</f>
        <v>unid.</v>
      </c>
      <c r="E58" s="46">
        <f>IF('DADOS e Estimativa'!E26&gt;0,IF(AND('DADOS e Estimativa'!$Q26&lt;='DADOS e Estimativa'!E26,'DADOS e Estimativa'!E26&lt;='DADOS e Estimativa'!$R26),'DADOS e Estimativa'!E26,"excluído*"),"")</f>
        <v>38</v>
      </c>
      <c r="F58" s="46" t="str">
        <f>IF('DADOS e Estimativa'!F26&gt;0,IF(AND('DADOS e Estimativa'!$Q26&lt;='DADOS e Estimativa'!F26,'DADOS e Estimativa'!F26&lt;='DADOS e Estimativa'!$R26),'DADOS e Estimativa'!F26,"excluído*"),"")</f>
        <v>excluído*</v>
      </c>
      <c r="G58" s="46">
        <f>IF('DADOS e Estimativa'!G26&gt;0,IF(AND('DADOS e Estimativa'!$Q26&lt;='DADOS e Estimativa'!G26,'DADOS e Estimativa'!G26&lt;='DADOS e Estimativa'!$R26),'DADOS e Estimativa'!G26,"excluído*"),"")</f>
        <v>38.7</v>
      </c>
      <c r="H58" s="47">
        <f>IF('DADOS e Estimativa'!H26&gt;0,IF(AND('DADOS e Estimativa'!$Q26&lt;='DADOS e Estimativa'!H26,'DADOS e Estimativa'!H26&lt;='DADOS e Estimativa'!$R26),'DADOS e Estimativa'!H26,"excluído*"),"")</f>
        <v>35.83</v>
      </c>
      <c r="I58" s="47" t="str">
        <f>IF('DADOS e Estimativa'!I26&gt;0,IF(AND('DADOS e Estimativa'!$Q26&lt;='DADOS e Estimativa'!I26,'DADOS e Estimativa'!I26&lt;='DADOS e Estimativa'!$R26),'DADOS e Estimativa'!I26,"excluído*"),"")</f>
        <v/>
      </c>
      <c r="J58" s="47">
        <f>IF('DADOS e Estimativa'!J26&gt;0,IF(AND('DADOS e Estimativa'!$Q26&lt;='DADOS e Estimativa'!J26,'DADOS e Estimativa'!J26&lt;='DADOS e Estimativa'!$R26),'DADOS e Estimativa'!J26,"excluído*"),"")</f>
        <v>21.92</v>
      </c>
      <c r="K58" s="47" t="str">
        <f>IF('DADOS e Estimativa'!K26&gt;0,IF(AND('DADOS e Estimativa'!$Q26&lt;='DADOS e Estimativa'!K26,'DADOS e Estimativa'!K26&lt;='DADOS e Estimativa'!$R26),'DADOS e Estimativa'!K26,"excluído*"),"")</f>
        <v/>
      </c>
      <c r="L58" s="47" t="str">
        <f>IF('DADOS e Estimativa'!L26&gt;0,IF(AND('DADOS e Estimativa'!$Q26&lt;='DADOS e Estimativa'!L26,'DADOS e Estimativa'!L26&lt;='DADOS e Estimativa'!$R26),'DADOS e Estimativa'!L26,"excluído*"),"")</f>
        <v/>
      </c>
      <c r="M58" s="47" t="str">
        <f>IF('DADOS e Estimativa'!M26&gt;0,IF(AND('DADOS e Estimativa'!$Q26&lt;='DADOS e Estimativa'!M26,'DADOS e Estimativa'!M26&lt;='DADOS e Estimativa'!$R26),'DADOS e Estimativa'!M26,"excluído*"),"")</f>
        <v/>
      </c>
      <c r="N58" s="48" t="str">
        <f>IF('DADOS e Estimativa'!N26&gt;0,IF(AND('DADOS e Estimativa'!$Q26&lt;='DADOS e Estimativa'!N26,'DADOS e Estimativa'!N26&lt;='DADOS e Estimativa'!$R26),'DADOS e Estimativa'!N26,"excluído*"),"")</f>
        <v/>
      </c>
      <c r="O58" s="103">
        <f t="shared" si="9"/>
        <v>33.61</v>
      </c>
      <c r="P58" s="104"/>
      <c r="Q58" s="105">
        <f t="shared" si="10"/>
        <v>3361</v>
      </c>
      <c r="R58" s="106"/>
    </row>
    <row r="59">
      <c r="A59" s="42" t="str">
        <f t="shared" si="8"/>
        <v>1-23</v>
      </c>
      <c r="B59" s="53" t="str">
        <f>IF('DADOS e Estimativa'!B27="","",'DADOS e Estimativa'!B27)</f>
        <v>Fabricação de display em acrílico</v>
      </c>
      <c r="C59" s="101">
        <f>IF('DADOS e Estimativa'!C27="","",'DADOS e Estimativa'!C27)</f>
        <v>30</v>
      </c>
      <c r="D59" s="102" t="str">
        <f>IF('DADOS e Estimativa'!D27="","",'DADOS e Estimativa'!D27)</f>
        <v>unid.</v>
      </c>
      <c r="E59" s="46">
        <f>IF('DADOS e Estimativa'!E27&gt;0,IF(AND('DADOS e Estimativa'!$Q27&lt;='DADOS e Estimativa'!E27,'DADOS e Estimativa'!E27&lt;='DADOS e Estimativa'!$R27),'DADOS e Estimativa'!E27,"excluído*"),"")</f>
        <v>85</v>
      </c>
      <c r="F59" s="46" t="str">
        <f>IF('DADOS e Estimativa'!F27&gt;0,IF(AND('DADOS e Estimativa'!$Q27&lt;='DADOS e Estimativa'!F27,'DADOS e Estimativa'!F27&lt;='DADOS e Estimativa'!$R27),'DADOS e Estimativa'!F27,"excluído*"),"")</f>
        <v>excluído*</v>
      </c>
      <c r="G59" s="46">
        <f>IF('DADOS e Estimativa'!G27&gt;0,IF(AND('DADOS e Estimativa'!$Q27&lt;='DADOS e Estimativa'!G27,'DADOS e Estimativa'!G27&lt;='DADOS e Estimativa'!$R27),'DADOS e Estimativa'!G27,"excluído*"),"")</f>
        <v>29.4</v>
      </c>
      <c r="H59" s="47">
        <f>IF('DADOS e Estimativa'!H27&gt;0,IF(AND('DADOS e Estimativa'!$Q27&lt;='DADOS e Estimativa'!H27,'DADOS e Estimativa'!H27&lt;='DADOS e Estimativa'!$R27),'DADOS e Estimativa'!H27,"excluído*"),"")</f>
        <v>56.02</v>
      </c>
      <c r="I59" s="47" t="str">
        <f>IF('DADOS e Estimativa'!I27&gt;0,IF(AND('DADOS e Estimativa'!$Q27&lt;='DADOS e Estimativa'!I27,'DADOS e Estimativa'!I27&lt;='DADOS e Estimativa'!$R27),'DADOS e Estimativa'!I27,"excluído*"),"")</f>
        <v/>
      </c>
      <c r="J59" s="47">
        <f>IF('DADOS e Estimativa'!J27&gt;0,IF(AND('DADOS e Estimativa'!$Q27&lt;='DADOS e Estimativa'!J27,'DADOS e Estimativa'!J27&lt;='DADOS e Estimativa'!$R27),'DADOS e Estimativa'!J27,"excluído*"),"")</f>
        <v>64.57</v>
      </c>
      <c r="K59" s="47" t="str">
        <f>IF('DADOS e Estimativa'!K27&gt;0,IF(AND('DADOS e Estimativa'!$Q27&lt;='DADOS e Estimativa'!K27,'DADOS e Estimativa'!K27&lt;='DADOS e Estimativa'!$R27),'DADOS e Estimativa'!K27,"excluído*"),"")</f>
        <v/>
      </c>
      <c r="L59" s="47" t="str">
        <f>IF('DADOS e Estimativa'!L27&gt;0,IF(AND('DADOS e Estimativa'!$Q27&lt;='DADOS e Estimativa'!L27,'DADOS e Estimativa'!L27&lt;='DADOS e Estimativa'!$R27),'DADOS e Estimativa'!L27,"excluído*"),"")</f>
        <v/>
      </c>
      <c r="M59" s="47" t="str">
        <f>IF('DADOS e Estimativa'!M27&gt;0,IF(AND('DADOS e Estimativa'!$Q27&lt;='DADOS e Estimativa'!M27,'DADOS e Estimativa'!M27&lt;='DADOS e Estimativa'!$R27),'DADOS e Estimativa'!M27,"excluído*"),"")</f>
        <v/>
      </c>
      <c r="N59" s="48" t="str">
        <f>IF('DADOS e Estimativa'!N27&gt;0,IF(AND('DADOS e Estimativa'!$Q27&lt;='DADOS e Estimativa'!N27,'DADOS e Estimativa'!N27&lt;='DADOS e Estimativa'!$R27),'DADOS e Estimativa'!N27,"excluído*"),"")</f>
        <v/>
      </c>
      <c r="O59" s="107">
        <f t="shared" si="9"/>
        <v>58.75</v>
      </c>
      <c r="P59" s="108"/>
      <c r="Q59" s="109">
        <f t="shared" si="10"/>
        <v>1762.5</v>
      </c>
      <c r="R59" s="110"/>
    </row>
    <row r="60">
      <c r="A60" s="42" t="str">
        <f t="shared" si="8"/>
        <v>1-24</v>
      </c>
      <c r="B60" s="53" t="str">
        <f>IF('DADOS e Estimativa'!B28="","",'DADOS e Estimativa'!B28)</f>
        <v>Fabricação de display em aço inox 304</v>
      </c>
      <c r="C60" s="101">
        <f>IF('DADOS e Estimativa'!C28="","",'DADOS e Estimativa'!C28)</f>
        <v>30</v>
      </c>
      <c r="D60" s="102" t="str">
        <f>IF('DADOS e Estimativa'!D28="","",'DADOS e Estimativa'!D28)</f>
        <v>unid.</v>
      </c>
      <c r="E60" s="46">
        <f>IF('DADOS e Estimativa'!E28&gt;0,IF(AND('DADOS e Estimativa'!$Q28&lt;='DADOS e Estimativa'!E28,'DADOS e Estimativa'!E28&lt;='DADOS e Estimativa'!$R28),'DADOS e Estimativa'!E28,"excluído*"),"")</f>
        <v>75</v>
      </c>
      <c r="F60" s="46">
        <f>IF('DADOS e Estimativa'!F28&gt;0,IF(AND('DADOS e Estimativa'!$Q28&lt;='DADOS e Estimativa'!F28,'DADOS e Estimativa'!F28&lt;='DADOS e Estimativa'!$R28),'DADOS e Estimativa'!F28,"excluído*"),"")</f>
        <v>88</v>
      </c>
      <c r="G60" s="46" t="str">
        <f>IF('DADOS e Estimativa'!G28&gt;0,IF(AND('DADOS e Estimativa'!$Q28&lt;='DADOS e Estimativa'!G28,'DADOS e Estimativa'!G28&lt;='DADOS e Estimativa'!$R28),'DADOS e Estimativa'!G28,"excluído*"),"")</f>
        <v>excluído*</v>
      </c>
      <c r="H60" s="47" t="str">
        <f>IF('DADOS e Estimativa'!H28&gt;0,IF(AND('DADOS e Estimativa'!$Q28&lt;='DADOS e Estimativa'!H28,'DADOS e Estimativa'!H28&lt;='DADOS e Estimativa'!$R28),'DADOS e Estimativa'!H28,"excluído*"),"")</f>
        <v>excluído*</v>
      </c>
      <c r="I60" s="47" t="str">
        <f>IF('DADOS e Estimativa'!I28&gt;0,IF(AND('DADOS e Estimativa'!$Q28&lt;='DADOS e Estimativa'!I28,'DADOS e Estimativa'!I28&lt;='DADOS e Estimativa'!$R28),'DADOS e Estimativa'!I28,"excluído*"),"")</f>
        <v/>
      </c>
      <c r="J60" s="47">
        <f>IF('DADOS e Estimativa'!J28&gt;0,IF(AND('DADOS e Estimativa'!$Q28&lt;='DADOS e Estimativa'!J28,'DADOS e Estimativa'!J28&lt;='DADOS e Estimativa'!$R28),'DADOS e Estimativa'!J28,"excluído*"),"")</f>
        <v>61.6</v>
      </c>
      <c r="K60" s="47" t="str">
        <f>IF('DADOS e Estimativa'!K28&gt;0,IF(AND('DADOS e Estimativa'!$Q28&lt;='DADOS e Estimativa'!K28,'DADOS e Estimativa'!K28&lt;='DADOS e Estimativa'!$R28),'DADOS e Estimativa'!K28,"excluído*"),"")</f>
        <v/>
      </c>
      <c r="L60" s="47" t="str">
        <f>IF('DADOS e Estimativa'!L28&gt;0,IF(AND('DADOS e Estimativa'!$Q28&lt;='DADOS e Estimativa'!L28,'DADOS e Estimativa'!L28&lt;='DADOS e Estimativa'!$R28),'DADOS e Estimativa'!L28,"excluído*"),"")</f>
        <v/>
      </c>
      <c r="M60" s="47" t="str">
        <f>IF('DADOS e Estimativa'!M28&gt;0,IF(AND('DADOS e Estimativa'!$Q28&lt;='DADOS e Estimativa'!M28,'DADOS e Estimativa'!M28&lt;='DADOS e Estimativa'!$R28),'DADOS e Estimativa'!M28,"excluído*"),"")</f>
        <v/>
      </c>
      <c r="N60" s="48" t="str">
        <f>IF('DADOS e Estimativa'!N28&gt;0,IF(AND('DADOS e Estimativa'!$Q28&lt;='DADOS e Estimativa'!N28,'DADOS e Estimativa'!N28&lt;='DADOS e Estimativa'!$R28),'DADOS e Estimativa'!N28,"excluído*"),"")</f>
        <v/>
      </c>
      <c r="O60" s="103">
        <f t="shared" si="9"/>
        <v>74.87</v>
      </c>
      <c r="P60" s="104"/>
      <c r="Q60" s="105">
        <f t="shared" si="10"/>
        <v>2246.1</v>
      </c>
      <c r="R60" s="106"/>
    </row>
    <row r="61">
      <c r="A61" s="42" t="str">
        <f t="shared" si="8"/>
        <v>1-25</v>
      </c>
      <c r="B61" s="53" t="str">
        <f>IF('DADOS e Estimativa'!B29="","",'DADOS e Estimativa'!B29)</f>
        <v>Fabricação de placa em aço inox 304</v>
      </c>
      <c r="C61" s="101">
        <f>IF('DADOS e Estimativa'!C29="","",'DADOS e Estimativa'!C29)</f>
        <v>30</v>
      </c>
      <c r="D61" s="102" t="str">
        <f>IF('DADOS e Estimativa'!D29="","",'DADOS e Estimativa'!D29)</f>
        <v>m²</v>
      </c>
      <c r="E61" s="46">
        <f>IF('DADOS e Estimativa'!E29&gt;0,IF(AND('DADOS e Estimativa'!$Q29&lt;='DADOS e Estimativa'!E29,'DADOS e Estimativa'!E29&lt;='DADOS e Estimativa'!$R29),'DADOS e Estimativa'!E29,"excluído*"),"")</f>
        <v>1380</v>
      </c>
      <c r="F61" s="46">
        <f>IF('DADOS e Estimativa'!F29&gt;0,IF(AND('DADOS e Estimativa'!$Q29&lt;='DADOS e Estimativa'!F29,'DADOS e Estimativa'!F29&lt;='DADOS e Estimativa'!$R29),'DADOS e Estimativa'!F29,"excluído*"),"")</f>
        <v>800</v>
      </c>
      <c r="G61" s="46">
        <f>IF('DADOS e Estimativa'!G29&gt;0,IF(AND('DADOS e Estimativa'!$Q29&lt;='DADOS e Estimativa'!G29,'DADOS e Estimativa'!G29&lt;='DADOS e Estimativa'!$R29),'DADOS e Estimativa'!G29,"excluído*"),"")</f>
        <v>857.8</v>
      </c>
      <c r="H61" s="47" t="str">
        <f>IF('DADOS e Estimativa'!H29&gt;0,IF(AND('DADOS e Estimativa'!$Q29&lt;='DADOS e Estimativa'!H29,'DADOS e Estimativa'!H29&lt;='DADOS e Estimativa'!$R29),'DADOS e Estimativa'!H29,"excluído*"),"")</f>
        <v>excluído*</v>
      </c>
      <c r="I61" s="47" t="str">
        <f>IF('DADOS e Estimativa'!I29&gt;0,IF(AND('DADOS e Estimativa'!$Q29&lt;='DADOS e Estimativa'!I29,'DADOS e Estimativa'!I29&lt;='DADOS e Estimativa'!$R29),'DADOS e Estimativa'!I29,"excluído*"),"")</f>
        <v/>
      </c>
      <c r="J61" s="47">
        <f>IF('DADOS e Estimativa'!J29&gt;0,IF(AND('DADOS e Estimativa'!$Q29&lt;='DADOS e Estimativa'!J29,'DADOS e Estimativa'!J29&lt;='DADOS e Estimativa'!$R29),'DADOS e Estimativa'!J29,"excluído*"),"")</f>
        <v>906.67</v>
      </c>
      <c r="K61" s="47" t="str">
        <f>IF('DADOS e Estimativa'!K29&gt;0,IF(AND('DADOS e Estimativa'!$Q29&lt;='DADOS e Estimativa'!K29,'DADOS e Estimativa'!K29&lt;='DADOS e Estimativa'!$R29),'DADOS e Estimativa'!K29,"excluído*"),"")</f>
        <v/>
      </c>
      <c r="L61" s="47" t="str">
        <f>IF('DADOS e Estimativa'!L29&gt;0,IF(AND('DADOS e Estimativa'!$Q29&lt;='DADOS e Estimativa'!L29,'DADOS e Estimativa'!L29&lt;='DADOS e Estimativa'!$R29),'DADOS e Estimativa'!L29,"excluído*"),"")</f>
        <v/>
      </c>
      <c r="M61" s="47" t="str">
        <f>IF('DADOS e Estimativa'!M29&gt;0,IF(AND('DADOS e Estimativa'!$Q29&lt;='DADOS e Estimativa'!M29,'DADOS e Estimativa'!M29&lt;='DADOS e Estimativa'!$R29),'DADOS e Estimativa'!M29,"excluído*"),"")</f>
        <v/>
      </c>
      <c r="N61" s="48" t="str">
        <f>IF('DADOS e Estimativa'!N29&gt;0,IF(AND('DADOS e Estimativa'!$Q29&lt;='DADOS e Estimativa'!N29,'DADOS e Estimativa'!N29&lt;='DADOS e Estimativa'!$R29),'DADOS e Estimativa'!N29,"excluído*"),"")</f>
        <v/>
      </c>
      <c r="O61" s="107">
        <f t="shared" si="9"/>
        <v>986.12</v>
      </c>
      <c r="P61" s="108"/>
      <c r="Q61" s="109">
        <f t="shared" si="10"/>
        <v>29583.6</v>
      </c>
      <c r="R61" s="110"/>
    </row>
    <row r="62">
      <c r="A62" s="42" t="str">
        <f t="shared" si="8"/>
        <v>1-26</v>
      </c>
      <c r="B62" s="53" t="str">
        <f>IF('DADOS e Estimativa'!B30="","",'DADOS e Estimativa'!B30)</f>
        <v>Fabricação de placa em PVC</v>
      </c>
      <c r="C62" s="101">
        <f>IF('DADOS e Estimativa'!C30="","",'DADOS e Estimativa'!C30)</f>
        <v>30</v>
      </c>
      <c r="D62" s="102" t="str">
        <f>IF('DADOS e Estimativa'!D30="","",'DADOS e Estimativa'!D30)</f>
        <v>m²</v>
      </c>
      <c r="E62" s="46" t="str">
        <f>IF('DADOS e Estimativa'!E30&gt;0,IF(AND('DADOS e Estimativa'!$Q30&lt;='DADOS e Estimativa'!E30,'DADOS e Estimativa'!E30&lt;='DADOS e Estimativa'!$R30),'DADOS e Estimativa'!E30,"excluído*"),"")</f>
        <v>excluído*</v>
      </c>
      <c r="F62" s="46">
        <f>IF('DADOS e Estimativa'!F30&gt;0,IF(AND('DADOS e Estimativa'!$Q30&lt;='DADOS e Estimativa'!F30,'DADOS e Estimativa'!F30&lt;='DADOS e Estimativa'!$R30),'DADOS e Estimativa'!F30,"excluído*"),"")</f>
        <v>390</v>
      </c>
      <c r="G62" s="46">
        <f>IF('DADOS e Estimativa'!G30&gt;0,IF(AND('DADOS e Estimativa'!$Q30&lt;='DADOS e Estimativa'!G30,'DADOS e Estimativa'!G30&lt;='DADOS e Estimativa'!$R30),'DADOS e Estimativa'!G30,"excluído*"),"")</f>
        <v>188.7</v>
      </c>
      <c r="H62" s="47" t="str">
        <f>IF('DADOS e Estimativa'!H30&gt;0,IF(AND('DADOS e Estimativa'!$Q30&lt;='DADOS e Estimativa'!H30,'DADOS e Estimativa'!H30&lt;='DADOS e Estimativa'!$R30),'DADOS e Estimativa'!H30,"excluído*"),"")</f>
        <v>excluído*</v>
      </c>
      <c r="I62" s="47" t="str">
        <f>IF('DADOS e Estimativa'!I30&gt;0,IF(AND('DADOS e Estimativa'!$Q30&lt;='DADOS e Estimativa'!I30,'DADOS e Estimativa'!I30&lt;='DADOS e Estimativa'!$R30),'DADOS e Estimativa'!I30,"excluído*"),"")</f>
        <v/>
      </c>
      <c r="J62" s="47">
        <f>IF('DADOS e Estimativa'!J30&gt;0,IF(AND('DADOS e Estimativa'!$Q30&lt;='DADOS e Estimativa'!J30,'DADOS e Estimativa'!J30&lt;='DADOS e Estimativa'!$R30),'DADOS e Estimativa'!J30,"excluído*"),"")</f>
        <v>227.14</v>
      </c>
      <c r="K62" s="47" t="str">
        <f>IF('DADOS e Estimativa'!K30&gt;0,IF(AND('DADOS e Estimativa'!$Q30&lt;='DADOS e Estimativa'!K30,'DADOS e Estimativa'!K30&lt;='DADOS e Estimativa'!$R30),'DADOS e Estimativa'!K30,"excluído*"),"")</f>
        <v/>
      </c>
      <c r="L62" s="47" t="str">
        <f>IF('DADOS e Estimativa'!L30&gt;0,IF(AND('DADOS e Estimativa'!$Q30&lt;='DADOS e Estimativa'!L30,'DADOS e Estimativa'!L30&lt;='DADOS e Estimativa'!$R30),'DADOS e Estimativa'!L30,"excluído*"),"")</f>
        <v/>
      </c>
      <c r="M62" s="47" t="str">
        <f>IF('DADOS e Estimativa'!M30&gt;0,IF(AND('DADOS e Estimativa'!$Q30&lt;='DADOS e Estimativa'!M30,'DADOS e Estimativa'!M30&lt;='DADOS e Estimativa'!$R30),'DADOS e Estimativa'!M30,"excluído*"),"")</f>
        <v/>
      </c>
      <c r="N62" s="48" t="str">
        <f>IF('DADOS e Estimativa'!N30&gt;0,IF(AND('DADOS e Estimativa'!$Q30&lt;='DADOS e Estimativa'!N30,'DADOS e Estimativa'!N30&lt;='DADOS e Estimativa'!$R30),'DADOS e Estimativa'!N30,"excluído*"),"")</f>
        <v/>
      </c>
      <c r="O62" s="103">
        <f t="shared" si="9"/>
        <v>268.61</v>
      </c>
      <c r="P62" s="104"/>
      <c r="Q62" s="105">
        <f t="shared" si="10"/>
        <v>8058.3</v>
      </c>
      <c r="R62" s="106"/>
    </row>
    <row r="63">
      <c r="A63" s="42" t="str">
        <f t="shared" si="8"/>
        <v>1-27</v>
      </c>
      <c r="B63" s="53" t="str">
        <f>IF('DADOS e Estimativa'!B31="","",'DADOS e Estimativa'!B31)</f>
        <v>Vinil Adesivo Leitoso</v>
      </c>
      <c r="C63" s="101">
        <f>IF('DADOS e Estimativa'!C31="","",'DADOS e Estimativa'!C31)</f>
        <v>40</v>
      </c>
      <c r="D63" s="102" t="str">
        <f>IF('DADOS e Estimativa'!D31="","",'DADOS e Estimativa'!D31)</f>
        <v>m²</v>
      </c>
      <c r="E63" s="46">
        <f>IF('DADOS e Estimativa'!E31&gt;0,IF(AND('DADOS e Estimativa'!$Q31&lt;='DADOS e Estimativa'!E31,'DADOS e Estimativa'!E31&lt;='DADOS e Estimativa'!$R31),'DADOS e Estimativa'!E31,"excluído*"),"")</f>
        <v>105</v>
      </c>
      <c r="F63" s="46" t="str">
        <f>IF('DADOS e Estimativa'!F31&gt;0,IF(AND('DADOS e Estimativa'!$Q31&lt;='DADOS e Estimativa'!F31,'DADOS e Estimativa'!F31&lt;='DADOS e Estimativa'!$R31),'DADOS e Estimativa'!F31,"excluído*"),"")</f>
        <v>excluído*</v>
      </c>
      <c r="G63" s="46">
        <f>IF('DADOS e Estimativa'!G31&gt;0,IF(AND('DADOS e Estimativa'!$Q31&lt;='DADOS e Estimativa'!G31,'DADOS e Estimativa'!G31&lt;='DADOS e Estimativa'!$R31),'DADOS e Estimativa'!G31,"excluído*"),"")</f>
        <v>89.9</v>
      </c>
      <c r="H63" s="47">
        <f>IF('DADOS e Estimativa'!H31&gt;0,IF(AND('DADOS e Estimativa'!$Q31&lt;='DADOS e Estimativa'!H31,'DADOS e Estimativa'!H31&lt;='DADOS e Estimativa'!$R31),'DADOS e Estimativa'!H31,"excluído*"),"")</f>
        <v>61.55</v>
      </c>
      <c r="I63" s="47">
        <f>IF('DADOS e Estimativa'!I31&gt;0,IF(AND('DADOS e Estimativa'!$Q31&lt;='DADOS e Estimativa'!I31,'DADOS e Estimativa'!I31&lt;='DADOS e Estimativa'!$R31),'DADOS e Estimativa'!I31,"excluído*"),"")</f>
        <v>166.27</v>
      </c>
      <c r="J63" s="47" t="str">
        <f>IF('DADOS e Estimativa'!J31&gt;0,IF(AND('DADOS e Estimativa'!$Q31&lt;='DADOS e Estimativa'!J31,'DADOS e Estimativa'!J31&lt;='DADOS e Estimativa'!$R31),'DADOS e Estimativa'!J31,"excluído*"),"")</f>
        <v/>
      </c>
      <c r="K63" s="47" t="str">
        <f>IF('DADOS e Estimativa'!K31&gt;0,IF(AND('DADOS e Estimativa'!$Q31&lt;='DADOS e Estimativa'!K31,'DADOS e Estimativa'!K31&lt;='DADOS e Estimativa'!$R31),'DADOS e Estimativa'!K31,"excluído*"),"")</f>
        <v/>
      </c>
      <c r="L63" s="47" t="str">
        <f>IF('DADOS e Estimativa'!L31&gt;0,IF(AND('DADOS e Estimativa'!$Q31&lt;='DADOS e Estimativa'!L31,'DADOS e Estimativa'!L31&lt;='DADOS e Estimativa'!$R31),'DADOS e Estimativa'!L31,"excluído*"),"")</f>
        <v/>
      </c>
      <c r="M63" s="47" t="str">
        <f>IF('DADOS e Estimativa'!M31&gt;0,IF(AND('DADOS e Estimativa'!$Q31&lt;='DADOS e Estimativa'!M31,'DADOS e Estimativa'!M31&lt;='DADOS e Estimativa'!$R31),'DADOS e Estimativa'!M31,"excluído*"),"")</f>
        <v/>
      </c>
      <c r="N63" s="48" t="str">
        <f>IF('DADOS e Estimativa'!N31&gt;0,IF(AND('DADOS e Estimativa'!$Q31&lt;='DADOS e Estimativa'!N31,'DADOS e Estimativa'!N31&lt;='DADOS e Estimativa'!$R31),'DADOS e Estimativa'!N31,"excluído*"),"")</f>
        <v/>
      </c>
      <c r="O63" s="107">
        <f t="shared" si="9"/>
        <v>105.68</v>
      </c>
      <c r="P63" s="108"/>
      <c r="Q63" s="109">
        <f t="shared" si="10"/>
        <v>4227.2</v>
      </c>
      <c r="R63" s="110"/>
    </row>
    <row r="64">
      <c r="A64" s="42" t="str">
        <f t="shared" si="8"/>
        <v>1-28</v>
      </c>
      <c r="B64" s="53" t="str">
        <f>IF('DADOS e Estimativa'!B32="","",'DADOS e Estimativa'!B32)</f>
        <v>Vinil adesivo transparente</v>
      </c>
      <c r="C64" s="101">
        <f>IF('DADOS e Estimativa'!C32="","",'DADOS e Estimativa'!C32)</f>
        <v>40</v>
      </c>
      <c r="D64" s="102" t="str">
        <f>IF('DADOS e Estimativa'!D32="","",'DADOS e Estimativa'!D32)</f>
        <v>m²</v>
      </c>
      <c r="E64" s="46">
        <f>IF('DADOS e Estimativa'!E32&gt;0,IF(AND('DADOS e Estimativa'!$Q32&lt;='DADOS e Estimativa'!E32,'DADOS e Estimativa'!E32&lt;='DADOS e Estimativa'!$R32),'DADOS e Estimativa'!E32,"excluído*"),"")</f>
        <v>185</v>
      </c>
      <c r="F64" s="46">
        <f>IF('DADOS e Estimativa'!F32&gt;0,IF(AND('DADOS e Estimativa'!$Q32&lt;='DADOS e Estimativa'!F32,'DADOS e Estimativa'!F32&lt;='DADOS e Estimativa'!$R32),'DADOS e Estimativa'!F32,"excluído*"),"")</f>
        <v>180</v>
      </c>
      <c r="G64" s="46">
        <f>IF('DADOS e Estimativa'!G32&gt;0,IF(AND('DADOS e Estimativa'!$Q32&lt;='DADOS e Estimativa'!G32,'DADOS e Estimativa'!G32&lt;='DADOS e Estimativa'!$R32),'DADOS e Estimativa'!G32,"excluído*"),"")</f>
        <v>97.9</v>
      </c>
      <c r="H64" s="47" t="str">
        <f>IF('DADOS e Estimativa'!H32&gt;0,IF(AND('DADOS e Estimativa'!$Q32&lt;='DADOS e Estimativa'!H32,'DADOS e Estimativa'!H32&lt;='DADOS e Estimativa'!$R32),'DADOS e Estimativa'!H32,"excluído*"),"")</f>
        <v>excluído*</v>
      </c>
      <c r="I64" s="47" t="str">
        <f>IF('DADOS e Estimativa'!I32&gt;0,IF(AND('DADOS e Estimativa'!$Q32&lt;='DADOS e Estimativa'!I32,'DADOS e Estimativa'!I32&lt;='DADOS e Estimativa'!$R32),'DADOS e Estimativa'!I32,"excluído*"),"")</f>
        <v/>
      </c>
      <c r="J64" s="47" t="str">
        <f>IF('DADOS e Estimativa'!J32&gt;0,IF(AND('DADOS e Estimativa'!$Q32&lt;='DADOS e Estimativa'!J32,'DADOS e Estimativa'!J32&lt;='DADOS e Estimativa'!$R32),'DADOS e Estimativa'!J32,"excluído*"),"")</f>
        <v/>
      </c>
      <c r="K64" s="47" t="str">
        <f>IF('DADOS e Estimativa'!K32&gt;0,IF(AND('DADOS e Estimativa'!$Q32&lt;='DADOS e Estimativa'!K32,'DADOS e Estimativa'!K32&lt;='DADOS e Estimativa'!$R32),'DADOS e Estimativa'!K32,"excluído*"),"")</f>
        <v/>
      </c>
      <c r="L64" s="47" t="str">
        <f>IF('DADOS e Estimativa'!L32&gt;0,IF(AND('DADOS e Estimativa'!$Q32&lt;='DADOS e Estimativa'!L32,'DADOS e Estimativa'!L32&lt;='DADOS e Estimativa'!$R32),'DADOS e Estimativa'!L32,"excluído*"),"")</f>
        <v/>
      </c>
      <c r="M64" s="47" t="str">
        <f>IF('DADOS e Estimativa'!M32&gt;0,IF(AND('DADOS e Estimativa'!$Q32&lt;='DADOS e Estimativa'!M32,'DADOS e Estimativa'!M32&lt;='DADOS e Estimativa'!$R32),'DADOS e Estimativa'!M32,"excluído*"),"")</f>
        <v/>
      </c>
      <c r="N64" s="48" t="str">
        <f>IF('DADOS e Estimativa'!N32&gt;0,IF(AND('DADOS e Estimativa'!$Q32&lt;='DADOS e Estimativa'!N32,'DADOS e Estimativa'!N32&lt;='DADOS e Estimativa'!$R32),'DADOS e Estimativa'!N32,"excluído*"),"")</f>
        <v/>
      </c>
      <c r="O64" s="103">
        <f t="shared" si="9"/>
        <v>154.3</v>
      </c>
      <c r="P64" s="104"/>
      <c r="Q64" s="105">
        <f t="shared" si="10"/>
        <v>6172</v>
      </c>
      <c r="R64" s="106"/>
    </row>
    <row r="65">
      <c r="A65" s="42" t="str">
        <f t="shared" si="8"/>
        <v>1-29</v>
      </c>
      <c r="B65" s="53" t="str">
        <f>IF('DADOS e Estimativa'!B33="","",'DADOS e Estimativa'!B33)</f>
        <v>Vinil adesivo jateado liso</v>
      </c>
      <c r="C65" s="101">
        <f>IF('DADOS e Estimativa'!C33="","",'DADOS e Estimativa'!C33)</f>
        <v>40</v>
      </c>
      <c r="D65" s="102" t="str">
        <f>IF('DADOS e Estimativa'!D33="","",'DADOS e Estimativa'!D33)</f>
        <v>m²</v>
      </c>
      <c r="E65" s="46">
        <f>IF('DADOS e Estimativa'!E33&gt;0,IF(AND('DADOS e Estimativa'!$Q33&lt;='DADOS e Estimativa'!E33,'DADOS e Estimativa'!E33&lt;='DADOS e Estimativa'!$R33),'DADOS e Estimativa'!E33,"excluído*"),"")</f>
        <v>185</v>
      </c>
      <c r="F65" s="46">
        <f>IF('DADOS e Estimativa'!F33&gt;0,IF(AND('DADOS e Estimativa'!$Q33&lt;='DADOS e Estimativa'!F33,'DADOS e Estimativa'!F33&lt;='DADOS e Estimativa'!$R33),'DADOS e Estimativa'!F33,"excluído*"),"")</f>
        <v>220</v>
      </c>
      <c r="G65" s="46" t="str">
        <f>IF('DADOS e Estimativa'!G33&gt;0,IF(AND('DADOS e Estimativa'!$Q33&lt;='DADOS e Estimativa'!G33,'DADOS e Estimativa'!G33&lt;='DADOS e Estimativa'!$R33),'DADOS e Estimativa'!G33,"excluído*"),"")</f>
        <v>excluído*</v>
      </c>
      <c r="H65" s="47" t="str">
        <f>IF('DADOS e Estimativa'!H33&gt;0,IF(AND('DADOS e Estimativa'!$Q33&lt;='DADOS e Estimativa'!H33,'DADOS e Estimativa'!H33&lt;='DADOS e Estimativa'!$R33),'DADOS e Estimativa'!H33,"excluído*"),"")</f>
        <v>excluído*</v>
      </c>
      <c r="I65" s="47" t="str">
        <f>IF('DADOS e Estimativa'!I33&gt;0,IF(AND('DADOS e Estimativa'!$Q33&lt;='DADOS e Estimativa'!I33,'DADOS e Estimativa'!I33&lt;='DADOS e Estimativa'!$R33),'DADOS e Estimativa'!I33,"excluído*"),"")</f>
        <v/>
      </c>
      <c r="J65" s="47" t="str">
        <f>IF('DADOS e Estimativa'!J33&gt;0,IF(AND('DADOS e Estimativa'!$Q33&lt;='DADOS e Estimativa'!J33,'DADOS e Estimativa'!J33&lt;='DADOS e Estimativa'!$R33),'DADOS e Estimativa'!J33,"excluído*"),"")</f>
        <v/>
      </c>
      <c r="K65" s="47" t="str">
        <f>IF('DADOS e Estimativa'!K33&gt;0,IF(AND('DADOS e Estimativa'!$Q33&lt;='DADOS e Estimativa'!K33,'DADOS e Estimativa'!K33&lt;='DADOS e Estimativa'!$R33),'DADOS e Estimativa'!K33,"excluído*"),"")</f>
        <v/>
      </c>
      <c r="L65" s="47" t="str">
        <f>IF('DADOS e Estimativa'!L33&gt;0,IF(AND('DADOS e Estimativa'!$Q33&lt;='DADOS e Estimativa'!L33,'DADOS e Estimativa'!L33&lt;='DADOS e Estimativa'!$R33),'DADOS e Estimativa'!L33,"excluído*"),"")</f>
        <v/>
      </c>
      <c r="M65" s="47" t="str">
        <f>IF('DADOS e Estimativa'!M33&gt;0,IF(AND('DADOS e Estimativa'!$Q33&lt;='DADOS e Estimativa'!M33,'DADOS e Estimativa'!M33&lt;='DADOS e Estimativa'!$R33),'DADOS e Estimativa'!M33,"excluído*"),"")</f>
        <v/>
      </c>
      <c r="N65" s="48" t="str">
        <f>IF('DADOS e Estimativa'!N33&gt;0,IF(AND('DADOS e Estimativa'!$Q33&lt;='DADOS e Estimativa'!N33,'DADOS e Estimativa'!N33&lt;='DADOS e Estimativa'!$R33),'DADOS e Estimativa'!N33,"excluído*"),"")</f>
        <v/>
      </c>
      <c r="O65" s="107">
        <f t="shared" si="9"/>
        <v>202.5</v>
      </c>
      <c r="P65" s="108"/>
      <c r="Q65" s="109">
        <f t="shared" si="10"/>
        <v>8100</v>
      </c>
      <c r="R65" s="110"/>
    </row>
    <row r="66">
      <c r="A66" s="111" t="str">
        <f t="shared" si="8"/>
        <v>1-30</v>
      </c>
      <c r="B66" s="112" t="str">
        <f>IF('DADOS e Estimativa'!B34="","",'DADOS e Estimativa'!B34)</f>
        <v>Vinil Adesivo para piso interno</v>
      </c>
      <c r="C66" s="113">
        <f>IF('DADOS e Estimativa'!C34="","",'DADOS e Estimativa'!C34)</f>
        <v>80</v>
      </c>
      <c r="D66" s="114" t="str">
        <f>IF('DADOS e Estimativa'!D34="","",'DADOS e Estimativa'!D34)</f>
        <v>m²</v>
      </c>
      <c r="E66" s="115">
        <f>IF('DADOS e Estimativa'!E34&gt;0,IF(AND('DADOS e Estimativa'!$Q34&lt;='DADOS e Estimativa'!E34,'DADOS e Estimativa'!E34&lt;='DADOS e Estimativa'!$R34),'DADOS e Estimativa'!E34,"excluído*"),"")</f>
        <v>185</v>
      </c>
      <c r="F66" s="115">
        <f>IF('DADOS e Estimativa'!F34&gt;0,IF(AND('DADOS e Estimativa'!$Q34&lt;='DADOS e Estimativa'!F34,'DADOS e Estimativa'!F34&lt;='DADOS e Estimativa'!$R34),'DADOS e Estimativa'!F34,"excluído*"),"")</f>
        <v>190</v>
      </c>
      <c r="G66" s="115" t="str">
        <f>IF('DADOS e Estimativa'!G34&gt;0,IF(AND('DADOS e Estimativa'!$Q34&lt;='DADOS e Estimativa'!G34,'DADOS e Estimativa'!G34&lt;='DADOS e Estimativa'!$R34),'DADOS e Estimativa'!G34,"excluído*"),"")</f>
        <v>excluído*</v>
      </c>
      <c r="H66" s="116">
        <f>IF('DADOS e Estimativa'!H34&gt;0,IF(AND('DADOS e Estimativa'!$Q34&lt;='DADOS e Estimativa'!H34,'DADOS e Estimativa'!H34&lt;='DADOS e Estimativa'!$R34),'DADOS e Estimativa'!H34,"excluído*"),"")</f>
        <v>209.58</v>
      </c>
      <c r="I66" s="116" t="str">
        <f>IF('DADOS e Estimativa'!I34&gt;0,IF(AND('DADOS e Estimativa'!$Q34&lt;='DADOS e Estimativa'!I34,'DADOS e Estimativa'!I34&lt;='DADOS e Estimativa'!$R34),'DADOS e Estimativa'!I34,"excluído*"),"")</f>
        <v/>
      </c>
      <c r="J66" s="116" t="str">
        <f>IF('DADOS e Estimativa'!J34&gt;0,IF(AND('DADOS e Estimativa'!$Q34&lt;='DADOS e Estimativa'!J34,'DADOS e Estimativa'!J34&lt;='DADOS e Estimativa'!$R34),'DADOS e Estimativa'!J34,"excluído*"),"")</f>
        <v/>
      </c>
      <c r="K66" s="116" t="str">
        <f>IF('DADOS e Estimativa'!K34&gt;0,IF(AND('DADOS e Estimativa'!$Q34&lt;='DADOS e Estimativa'!K34,'DADOS e Estimativa'!K34&lt;='DADOS e Estimativa'!$R34),'DADOS e Estimativa'!K34,"excluído*"),"")</f>
        <v/>
      </c>
      <c r="L66" s="116" t="str">
        <f>IF('DADOS e Estimativa'!L34&gt;0,IF(AND('DADOS e Estimativa'!$Q34&lt;='DADOS e Estimativa'!L34,'DADOS e Estimativa'!L34&lt;='DADOS e Estimativa'!$R34),'DADOS e Estimativa'!L34,"excluído*"),"")</f>
        <v/>
      </c>
      <c r="M66" s="116" t="str">
        <f>IF('DADOS e Estimativa'!M34&gt;0,IF(AND('DADOS e Estimativa'!$Q34&lt;='DADOS e Estimativa'!M34,'DADOS e Estimativa'!M34&lt;='DADOS e Estimativa'!$R34),'DADOS e Estimativa'!M34,"excluído*"),"")</f>
        <v/>
      </c>
      <c r="N66" s="117" t="str">
        <f>IF('DADOS e Estimativa'!N34&gt;0,IF(AND('DADOS e Estimativa'!$Q34&lt;='DADOS e Estimativa'!N34,'DADOS e Estimativa'!N34&lt;='DADOS e Estimativa'!$R34),'DADOS e Estimativa'!N34,"excluído*"),"")</f>
        <v/>
      </c>
      <c r="O66" s="118">
        <f t="shared" si="9"/>
        <v>194.86</v>
      </c>
      <c r="P66" s="119"/>
      <c r="Q66" s="120">
        <f t="shared" si="10"/>
        <v>15588.8</v>
      </c>
      <c r="R66" s="121"/>
    </row>
    <row r="67" ht="12.75" customHeight="1">
      <c r="C67" s="122"/>
      <c r="D67" s="123"/>
      <c r="N67" s="67"/>
    </row>
    <row r="68" ht="12.75" customHeight="1">
      <c r="A68" s="124" t="s">
        <v>79</v>
      </c>
      <c r="C68" s="125"/>
      <c r="N68" s="67"/>
    </row>
    <row r="69" ht="12.75" customHeight="1">
      <c r="A69" s="126" t="s">
        <v>80</v>
      </c>
      <c r="C69" s="125"/>
      <c r="N69" s="67"/>
    </row>
  </sheetData>
  <mergeCells count="64">
    <mergeCell ref="Q60:R60"/>
    <mergeCell ref="Q61:R61"/>
    <mergeCell ref="Q53:R53"/>
    <mergeCell ref="Q54:R54"/>
    <mergeCell ref="Q55:R55"/>
    <mergeCell ref="Q56:R56"/>
    <mergeCell ref="Q57:R57"/>
    <mergeCell ref="Q58:R58"/>
    <mergeCell ref="Q59:R59"/>
    <mergeCell ref="C1:E1"/>
    <mergeCell ref="P1:R1"/>
    <mergeCell ref="O36:P36"/>
    <mergeCell ref="Q36:R36"/>
    <mergeCell ref="O37:P37"/>
    <mergeCell ref="Q37:R37"/>
    <mergeCell ref="Q38:R38"/>
    <mergeCell ref="O38:P38"/>
    <mergeCell ref="O39:P39"/>
    <mergeCell ref="Q39:R39"/>
    <mergeCell ref="O40:P40"/>
    <mergeCell ref="Q40:R40"/>
    <mergeCell ref="O41:P41"/>
    <mergeCell ref="Q41:R41"/>
    <mergeCell ref="O42:P42"/>
    <mergeCell ref="Q42:R42"/>
    <mergeCell ref="O43:P43"/>
    <mergeCell ref="Q43:R43"/>
    <mergeCell ref="O44:P44"/>
    <mergeCell ref="Q44:R44"/>
    <mergeCell ref="Q45:R45"/>
    <mergeCell ref="O45:P45"/>
    <mergeCell ref="O46:P46"/>
    <mergeCell ref="O47:P47"/>
    <mergeCell ref="O48:P48"/>
    <mergeCell ref="O49:P49"/>
    <mergeCell ref="O50:P50"/>
    <mergeCell ref="O51:P51"/>
    <mergeCell ref="Q46:R46"/>
    <mergeCell ref="Q47:R47"/>
    <mergeCell ref="Q48:R48"/>
    <mergeCell ref="Q49:R49"/>
    <mergeCell ref="Q50:R50"/>
    <mergeCell ref="Q51:R51"/>
    <mergeCell ref="Q52:R52"/>
    <mergeCell ref="O52:P52"/>
    <mergeCell ref="O53:P53"/>
    <mergeCell ref="O54:P54"/>
    <mergeCell ref="O55:P55"/>
    <mergeCell ref="O56:P56"/>
    <mergeCell ref="O57:P57"/>
    <mergeCell ref="O58:P58"/>
    <mergeCell ref="O64:P64"/>
    <mergeCell ref="Q64:R64"/>
    <mergeCell ref="O65:P65"/>
    <mergeCell ref="Q65:R65"/>
    <mergeCell ref="O66:P66"/>
    <mergeCell ref="Q66:R66"/>
    <mergeCell ref="O59:P59"/>
    <mergeCell ref="O60:P60"/>
    <mergeCell ref="O61:P61"/>
    <mergeCell ref="O62:P62"/>
    <mergeCell ref="Q62:R62"/>
    <mergeCell ref="O63:P63"/>
    <mergeCell ref="Q63:R63"/>
  </mergeCells>
  <printOptions verticalCentered="1"/>
  <pageMargins bottom="0.75" footer="0.0" header="0.0" left="0.7" right="0.7" top="0.75"/>
  <pageSetup orientation="landscape"/>
  <headerFooter>
    <oddHeader>&amp;L&amp;F&amp;R</oddHeader>
    <oddFooter>&amp;CCálculo do Desvio Padrão para obtenção do Valor Mínimo e Máximo a serem aceitos na estimativa </oddFooter>
  </headerFooter>
  <rowBreaks count="2" manualBreakCount="2">
    <brk id="34" man="1"/>
    <brk id="69" man="1"/>
  </rowBreaks>
  <colBreaks count="2" manualBreakCount="2">
    <brk man="1"/>
    <brk id="18" man="1"/>
  </colBreaks>
  <drawing r:id="rId1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2" max="12" width="14.43"/>
    <col customWidth="1" min="13" max="26" width="8.0"/>
  </cols>
  <sheetData>
    <row r="1" ht="12.75" customHeight="1">
      <c r="L1" s="27"/>
    </row>
    <row r="2" ht="12.75" customHeight="1">
      <c r="I2" s="123"/>
    </row>
    <row r="3" ht="12.75" customHeight="1">
      <c r="I3" s="123"/>
    </row>
    <row r="4" ht="12.75" customHeight="1">
      <c r="I4" s="123"/>
    </row>
    <row r="5" ht="12.75" customHeight="1">
      <c r="I5" s="123"/>
    </row>
    <row r="6" ht="14.25" customHeight="1">
      <c r="I6" s="123"/>
    </row>
    <row r="7" ht="25.5" customHeight="1">
      <c r="I7" s="123"/>
    </row>
    <row r="8" ht="4.5" customHeight="1">
      <c r="I8" s="123"/>
    </row>
    <row r="9" ht="12.75" customHeight="1">
      <c r="I9" s="123"/>
    </row>
    <row r="10" ht="12.75" customHeight="1">
      <c r="I10" s="123"/>
    </row>
    <row r="11" ht="12.75" customHeight="1">
      <c r="I11" s="123"/>
    </row>
    <row r="12" ht="12.75" customHeight="1">
      <c r="I12" s="123"/>
    </row>
    <row r="13" ht="12.75" customHeight="1">
      <c r="I13" s="123"/>
    </row>
    <row r="14" ht="12.75" customHeight="1">
      <c r="I14" s="123"/>
    </row>
    <row r="15" ht="12.75" customHeight="1">
      <c r="I15" s="123"/>
    </row>
    <row r="16" ht="12.75" customHeight="1">
      <c r="I16" s="123"/>
    </row>
    <row r="17" ht="12.75" customHeight="1">
      <c r="I17" s="123"/>
    </row>
    <row r="18" ht="12.75" customHeight="1">
      <c r="I18" s="123"/>
    </row>
    <row r="19" ht="12.75" customHeight="1">
      <c r="I19" s="123"/>
    </row>
    <row r="20" ht="12.75" customHeight="1">
      <c r="I20" s="123"/>
    </row>
    <row r="21" ht="12.75" customHeight="1">
      <c r="I21" s="123"/>
    </row>
    <row r="22" ht="12.75" customHeight="1">
      <c r="I22" s="123"/>
    </row>
    <row r="23" ht="12.75" customHeight="1">
      <c r="I23" s="123"/>
    </row>
    <row r="24" ht="12.75" customHeight="1">
      <c r="I24" s="123"/>
    </row>
    <row r="25" ht="12.75" customHeight="1">
      <c r="I25" s="123"/>
    </row>
    <row r="26" ht="12.75" customHeight="1">
      <c r="I26" s="123"/>
    </row>
    <row r="27" ht="12.75" customHeight="1">
      <c r="I27" s="123"/>
    </row>
    <row r="28" ht="12.75" customHeight="1">
      <c r="I28" s="123"/>
    </row>
    <row r="29" ht="12.75" customHeight="1">
      <c r="I29" s="123"/>
    </row>
    <row r="30" ht="12.75" customHeight="1">
      <c r="I30" s="123"/>
    </row>
    <row r="31" ht="12.75" customHeight="1">
      <c r="I31" s="123"/>
    </row>
    <row r="32" ht="12.75" customHeight="1">
      <c r="I32" s="123"/>
    </row>
    <row r="33" ht="12.75" customHeight="1">
      <c r="I33" s="123"/>
    </row>
    <row r="34" ht="12.75" customHeight="1">
      <c r="I34" s="123"/>
    </row>
    <row r="35" ht="12.75" customHeight="1">
      <c r="I35" s="123"/>
    </row>
    <row r="36" ht="12.75" customHeight="1">
      <c r="I36" s="123"/>
    </row>
    <row r="37" ht="12.75" customHeight="1">
      <c r="I37" s="123"/>
    </row>
    <row r="38" ht="12.75" customHeight="1">
      <c r="I38" s="123"/>
    </row>
    <row r="39" ht="12.75" customHeight="1">
      <c r="I39" s="123"/>
    </row>
    <row r="40" ht="12.75" customHeight="1">
      <c r="I40" s="123"/>
    </row>
    <row r="41" ht="12.75" customHeight="1">
      <c r="I41" s="123"/>
    </row>
    <row r="42" ht="12.75" customHeight="1">
      <c r="I42" s="123"/>
    </row>
    <row r="43" ht="12.75" customHeight="1">
      <c r="I43" s="123"/>
    </row>
    <row r="44" ht="12.75" customHeight="1">
      <c r="I44" s="123"/>
    </row>
    <row r="45" ht="12.75" customHeight="1">
      <c r="I45" s="123"/>
    </row>
    <row r="46" ht="12.75" customHeight="1">
      <c r="I46" s="123"/>
    </row>
    <row r="47" ht="12.75" customHeight="1">
      <c r="I47" s="123"/>
    </row>
    <row r="48" ht="12.75" customHeight="1">
      <c r="I48" s="123"/>
    </row>
    <row r="49" ht="12.75" customHeight="1">
      <c r="I49" s="123"/>
    </row>
    <row r="50" ht="12.75" customHeight="1">
      <c r="I50" s="123"/>
    </row>
    <row r="51" ht="12.75" customHeight="1">
      <c r="I51" s="123"/>
    </row>
    <row r="52" ht="12.75" customHeight="1">
      <c r="I52" s="123"/>
    </row>
    <row r="53" ht="12.75" customHeight="1">
      <c r="I53" s="123"/>
    </row>
    <row r="54" ht="12.75" customHeight="1">
      <c r="I54" s="123"/>
    </row>
    <row r="55" ht="12.75" customHeight="1">
      <c r="I55" s="123"/>
    </row>
    <row r="56" ht="12.75" customHeight="1">
      <c r="I56" s="123"/>
    </row>
    <row r="57" ht="12.75" customHeight="1">
      <c r="I57" s="123"/>
    </row>
    <row r="58" ht="12.75" customHeight="1">
      <c r="I58" s="123"/>
    </row>
    <row r="59" ht="12.75" customHeight="1">
      <c r="I59" s="123"/>
    </row>
    <row r="60" ht="12.75" customHeight="1">
      <c r="I60" s="123"/>
    </row>
    <row r="61" ht="12.75" customHeight="1">
      <c r="I61" s="123"/>
    </row>
    <row r="62" ht="12.75" customHeight="1">
      <c r="I62" s="123"/>
    </row>
    <row r="63" ht="12.75" customHeight="1">
      <c r="I63" s="123"/>
    </row>
    <row r="64" ht="12.75" customHeight="1">
      <c r="I64" s="123"/>
    </row>
    <row r="65" ht="12.75" customHeight="1">
      <c r="I65" s="123"/>
    </row>
    <row r="66" ht="12.75" customHeight="1">
      <c r="I66" s="123"/>
    </row>
    <row r="67" ht="12.75" customHeight="1">
      <c r="I67" s="123"/>
    </row>
    <row r="68" ht="12.75" customHeight="1">
      <c r="I68" s="123"/>
    </row>
    <row r="69" ht="12.75" customHeight="1">
      <c r="I69" s="123"/>
    </row>
    <row r="70" ht="12.75" customHeight="1">
      <c r="I70" s="123"/>
    </row>
    <row r="71" ht="12.75" customHeight="1">
      <c r="I71" s="123"/>
    </row>
    <row r="72" ht="12.75" customHeight="1">
      <c r="I72" s="123"/>
    </row>
    <row r="73" ht="12.75" customHeight="1">
      <c r="I73" s="123"/>
    </row>
    <row r="74" ht="12.75" customHeight="1">
      <c r="I74" s="123"/>
    </row>
    <row r="75" ht="12.75" customHeight="1">
      <c r="I75" s="123"/>
    </row>
    <row r="76" ht="12.75" customHeight="1">
      <c r="I76" s="123"/>
    </row>
    <row r="77" ht="12.75" customHeight="1">
      <c r="I77" s="123"/>
    </row>
    <row r="78" ht="12.75" customHeight="1">
      <c r="I78" s="123"/>
    </row>
    <row r="79" ht="12.75" customHeight="1">
      <c r="I79" s="123"/>
    </row>
    <row r="80" ht="12.75" customHeight="1">
      <c r="I80" s="123"/>
    </row>
    <row r="81" ht="12.75" customHeight="1">
      <c r="I81" s="123"/>
    </row>
    <row r="82" ht="12.75" customHeight="1">
      <c r="I82" s="123"/>
    </row>
    <row r="83" ht="12.75" customHeight="1">
      <c r="I83" s="123"/>
    </row>
    <row r="84" ht="12.75" customHeight="1">
      <c r="I84" s="123"/>
    </row>
    <row r="85" ht="12.75" customHeight="1">
      <c r="I85" s="123"/>
    </row>
    <row r="86" ht="12.75" customHeight="1">
      <c r="I86" s="123"/>
    </row>
    <row r="87" ht="12.75" customHeight="1">
      <c r="I87" s="123"/>
    </row>
    <row r="88" ht="12.75" customHeight="1">
      <c r="I88" s="123"/>
    </row>
    <row r="89" ht="12.75" customHeight="1">
      <c r="I89" s="123"/>
    </row>
    <row r="90" ht="12.75" customHeight="1">
      <c r="I90" s="123"/>
    </row>
    <row r="91" ht="12.75" customHeight="1">
      <c r="I91" s="123"/>
    </row>
    <row r="92" ht="12.75" customHeight="1">
      <c r="I92" s="123"/>
    </row>
    <row r="93" ht="12.75" customHeight="1">
      <c r="I93" s="123"/>
    </row>
    <row r="94" ht="12.75" customHeight="1">
      <c r="I94" s="123"/>
    </row>
    <row r="95" ht="12.75" customHeight="1">
      <c r="I95" s="123"/>
    </row>
    <row r="96" ht="12.75" customHeight="1">
      <c r="I96" s="123"/>
    </row>
    <row r="97" ht="12.75" customHeight="1">
      <c r="I97" s="123"/>
    </row>
    <row r="98" ht="12.75" customHeight="1">
      <c r="I98" s="123"/>
    </row>
    <row r="99" ht="12.75" customHeight="1">
      <c r="I99" s="123"/>
    </row>
    <row r="100" ht="12.75" customHeight="1">
      <c r="I100" s="123"/>
    </row>
    <row r="101" ht="12.75" customHeight="1">
      <c r="I101" s="123"/>
    </row>
    <row r="102" ht="12.75" customHeight="1">
      <c r="I102" s="123"/>
    </row>
    <row r="103" ht="12.75" customHeight="1">
      <c r="I103" s="123"/>
    </row>
    <row r="104" ht="12.75" customHeight="1">
      <c r="I104" s="123"/>
    </row>
    <row r="105" ht="12.75" customHeight="1">
      <c r="I105" s="123"/>
    </row>
    <row r="106" ht="12.75" customHeight="1">
      <c r="I106" s="123"/>
    </row>
    <row r="107" ht="12.75" customHeight="1">
      <c r="I107" s="123"/>
    </row>
    <row r="108" ht="12.75" customHeight="1">
      <c r="I108" s="123"/>
    </row>
    <row r="109" ht="12.75" customHeight="1">
      <c r="I109" s="123"/>
    </row>
    <row r="110" ht="12.75" customHeight="1">
      <c r="I110" s="123"/>
    </row>
    <row r="111" ht="12.75" customHeight="1">
      <c r="I111" s="123"/>
    </row>
    <row r="112" ht="12.75" customHeight="1">
      <c r="I112" s="123"/>
    </row>
    <row r="113" ht="12.75" customHeight="1">
      <c r="I113" s="123"/>
    </row>
    <row r="114" ht="12.75" customHeight="1">
      <c r="I114" s="123"/>
    </row>
    <row r="115" ht="12.75" customHeight="1">
      <c r="I115" s="123"/>
    </row>
    <row r="116" ht="12.75" customHeight="1">
      <c r="I116" s="123"/>
    </row>
    <row r="117" ht="12.75" customHeight="1">
      <c r="I117" s="123"/>
    </row>
    <row r="118" ht="12.75" customHeight="1">
      <c r="I118" s="123"/>
    </row>
    <row r="119" ht="12.75" customHeight="1">
      <c r="I119" s="123"/>
    </row>
    <row r="120" ht="12.75" customHeight="1">
      <c r="I120" s="123"/>
    </row>
    <row r="121" ht="12.75" customHeight="1">
      <c r="I121" s="123"/>
    </row>
    <row r="122" ht="12.75" customHeight="1">
      <c r="I122" s="123"/>
    </row>
    <row r="123" ht="12.75" customHeight="1">
      <c r="I123" s="123"/>
    </row>
    <row r="124" ht="12.75" customHeight="1">
      <c r="I124" s="123"/>
    </row>
    <row r="125" ht="12.75" customHeight="1">
      <c r="I125" s="123"/>
    </row>
    <row r="126" ht="12.75" customHeight="1">
      <c r="I126" s="123"/>
    </row>
    <row r="127" ht="12.75" customHeight="1">
      <c r="I127" s="123"/>
    </row>
    <row r="128" ht="12.75" customHeight="1">
      <c r="I128" s="123"/>
    </row>
    <row r="129" ht="12.75" customHeight="1">
      <c r="I129" s="123"/>
    </row>
    <row r="130" ht="12.75" customHeight="1">
      <c r="I130" s="123"/>
    </row>
    <row r="131" ht="12.75" customHeight="1">
      <c r="I131" s="123"/>
    </row>
    <row r="132" ht="12.75" customHeight="1">
      <c r="I132" s="123"/>
    </row>
    <row r="133" ht="12.75" customHeight="1">
      <c r="I133" s="123"/>
    </row>
    <row r="134" ht="12.75" customHeight="1">
      <c r="I134" s="123"/>
    </row>
    <row r="135" ht="12.75" customHeight="1">
      <c r="I135" s="123"/>
    </row>
    <row r="136" ht="12.75" customHeight="1">
      <c r="I136" s="123"/>
    </row>
    <row r="137" ht="12.75" customHeight="1">
      <c r="I137" s="123"/>
    </row>
    <row r="138" ht="12.75" customHeight="1">
      <c r="I138" s="123"/>
    </row>
    <row r="139" ht="12.75" customHeight="1">
      <c r="I139" s="123"/>
    </row>
    <row r="140" ht="12.75" customHeight="1">
      <c r="I140" s="123"/>
    </row>
    <row r="141" ht="12.75" customHeight="1">
      <c r="I141" s="123"/>
    </row>
    <row r="142" ht="12.75" customHeight="1">
      <c r="I142" s="123"/>
    </row>
    <row r="143" ht="12.75" customHeight="1">
      <c r="I143" s="123"/>
    </row>
    <row r="144" ht="12.75" customHeight="1">
      <c r="I144" s="123"/>
    </row>
    <row r="145" ht="12.75" customHeight="1">
      <c r="I145" s="123"/>
    </row>
    <row r="146" ht="12.75" customHeight="1">
      <c r="I146" s="123"/>
    </row>
    <row r="147" ht="12.75" customHeight="1">
      <c r="I147" s="123"/>
    </row>
    <row r="148" ht="12.75" customHeight="1">
      <c r="I148" s="123"/>
    </row>
    <row r="149" ht="12.75" customHeight="1">
      <c r="I149" s="123"/>
    </row>
    <row r="150" ht="12.75" customHeight="1">
      <c r="I150" s="123"/>
    </row>
    <row r="151" ht="12.75" customHeight="1">
      <c r="I151" s="123"/>
    </row>
    <row r="152" ht="12.75" customHeight="1">
      <c r="I152" s="123"/>
    </row>
    <row r="153" ht="12.75" customHeight="1">
      <c r="I153" s="123"/>
    </row>
    <row r="154" ht="12.75" customHeight="1">
      <c r="I154" s="123"/>
    </row>
    <row r="155" ht="12.75" customHeight="1">
      <c r="I155" s="123"/>
    </row>
    <row r="156" ht="12.75" customHeight="1">
      <c r="I156" s="123"/>
    </row>
    <row r="157" ht="12.75" customHeight="1">
      <c r="I157" s="123"/>
    </row>
    <row r="158" ht="12.75" customHeight="1">
      <c r="I158" s="123"/>
    </row>
    <row r="159" ht="12.75" customHeight="1">
      <c r="I159" s="123"/>
    </row>
    <row r="160" ht="12.75" customHeight="1">
      <c r="I160" s="123"/>
    </row>
    <row r="161" ht="12.75" customHeight="1">
      <c r="I161" s="123"/>
    </row>
    <row r="162" ht="12.75" customHeight="1">
      <c r="I162" s="123"/>
    </row>
    <row r="163" ht="12.75" customHeight="1">
      <c r="I163" s="123"/>
    </row>
    <row r="164" ht="12.75" customHeight="1">
      <c r="I164" s="123"/>
    </row>
    <row r="165" ht="12.75" customHeight="1">
      <c r="I165" s="123"/>
    </row>
    <row r="166" ht="12.75" customHeight="1">
      <c r="I166" s="123"/>
    </row>
    <row r="167" ht="12.75" customHeight="1">
      <c r="I167" s="123"/>
    </row>
    <row r="168" ht="12.75" customHeight="1">
      <c r="I168" s="123"/>
    </row>
    <row r="169" ht="12.75" customHeight="1">
      <c r="I169" s="123"/>
    </row>
    <row r="170" ht="12.75" customHeight="1">
      <c r="I170" s="123"/>
    </row>
    <row r="171" ht="12.75" customHeight="1">
      <c r="I171" s="123"/>
    </row>
    <row r="172" ht="12.75" customHeight="1">
      <c r="I172" s="123"/>
    </row>
    <row r="173" ht="12.75" customHeight="1">
      <c r="I173" s="123"/>
    </row>
    <row r="174" ht="12.75" customHeight="1">
      <c r="I174" s="123"/>
    </row>
    <row r="175" ht="12.75" customHeight="1">
      <c r="I175" s="123"/>
    </row>
    <row r="176" ht="12.75" customHeight="1">
      <c r="I176" s="123"/>
    </row>
    <row r="177" ht="12.75" customHeight="1">
      <c r="I177" s="123"/>
    </row>
    <row r="178" ht="12.75" customHeight="1">
      <c r="I178" s="123"/>
    </row>
    <row r="179" ht="12.75" customHeight="1">
      <c r="I179" s="123"/>
    </row>
    <row r="180" ht="12.75" customHeight="1">
      <c r="I180" s="123"/>
    </row>
    <row r="181" ht="12.75" customHeight="1">
      <c r="I181" s="123"/>
    </row>
    <row r="182" ht="12.75" customHeight="1">
      <c r="I182" s="123"/>
    </row>
    <row r="183" ht="12.75" customHeight="1">
      <c r="I183" s="123"/>
    </row>
    <row r="184" ht="12.75" customHeight="1">
      <c r="I184" s="123"/>
    </row>
    <row r="185" ht="12.75" customHeight="1">
      <c r="I185" s="123"/>
    </row>
    <row r="186" ht="12.75" customHeight="1">
      <c r="I186" s="123"/>
    </row>
    <row r="187" ht="12.75" customHeight="1">
      <c r="I187" s="123"/>
    </row>
    <row r="188" ht="12.75" customHeight="1">
      <c r="I188" s="123"/>
    </row>
    <row r="189" ht="12.75" customHeight="1">
      <c r="I189" s="123"/>
    </row>
    <row r="190" ht="12.75" customHeight="1">
      <c r="I190" s="123"/>
    </row>
    <row r="191" ht="12.75" customHeight="1">
      <c r="I191" s="123"/>
    </row>
    <row r="192" ht="12.75" customHeight="1">
      <c r="I192" s="123"/>
    </row>
    <row r="193" ht="12.75" customHeight="1">
      <c r="I193" s="123"/>
    </row>
    <row r="194" ht="12.75" customHeight="1">
      <c r="I194" s="123"/>
    </row>
    <row r="195" ht="12.75" customHeight="1">
      <c r="I195" s="123"/>
    </row>
    <row r="196" ht="12.75" customHeight="1">
      <c r="I196" s="123"/>
    </row>
    <row r="197" ht="12.75" customHeight="1">
      <c r="I197" s="123"/>
    </row>
    <row r="198" ht="12.75" customHeight="1">
      <c r="I198" s="123"/>
    </row>
    <row r="199" ht="12.75" customHeight="1">
      <c r="I199" s="123"/>
    </row>
    <row r="200" ht="12.75" customHeight="1">
      <c r="I200" s="123"/>
    </row>
    <row r="201" ht="12.75" customHeight="1">
      <c r="I201" s="123"/>
    </row>
    <row r="202" ht="12.75" customHeight="1">
      <c r="I202" s="123"/>
    </row>
    <row r="203" ht="12.75" customHeight="1">
      <c r="I203" s="123"/>
    </row>
    <row r="204" ht="12.75" customHeight="1">
      <c r="I204" s="123"/>
    </row>
    <row r="205" ht="12.75" customHeight="1">
      <c r="I205" s="123"/>
    </row>
    <row r="206" ht="12.75" customHeight="1">
      <c r="I206" s="123"/>
    </row>
    <row r="207" ht="12.75" customHeight="1">
      <c r="I207" s="123"/>
    </row>
    <row r="208" ht="12.75" customHeight="1">
      <c r="I208" s="123"/>
    </row>
    <row r="209" ht="12.75" customHeight="1">
      <c r="I209" s="123"/>
    </row>
    <row r="210" ht="12.75" customHeight="1">
      <c r="I210" s="123"/>
    </row>
    <row r="211" ht="12.75" customHeight="1">
      <c r="I211" s="123"/>
    </row>
    <row r="212" ht="12.75" customHeight="1">
      <c r="I212" s="123"/>
    </row>
    <row r="213" ht="12.75" customHeight="1">
      <c r="I213" s="123"/>
    </row>
    <row r="214" ht="12.75" customHeight="1">
      <c r="I214" s="123"/>
    </row>
    <row r="215" ht="12.75" customHeight="1">
      <c r="I215" s="123"/>
    </row>
    <row r="216" ht="12.75" customHeight="1">
      <c r="I216" s="123"/>
    </row>
    <row r="217" ht="12.75" customHeight="1">
      <c r="I217" s="123"/>
    </row>
    <row r="218" ht="12.75" customHeight="1">
      <c r="I218" s="123"/>
    </row>
    <row r="219" ht="12.75" customHeight="1">
      <c r="I219" s="123"/>
    </row>
    <row r="220" ht="12.75" customHeight="1">
      <c r="I220" s="123"/>
    </row>
    <row r="221" ht="12.75" customHeight="1">
      <c r="I221" s="123"/>
    </row>
    <row r="222" ht="12.75" customHeight="1">
      <c r="I222" s="123"/>
    </row>
    <row r="223" ht="12.75" customHeight="1">
      <c r="I223" s="123"/>
    </row>
    <row r="224" ht="12.75" customHeight="1">
      <c r="I224" s="123"/>
    </row>
    <row r="225" ht="12.75" customHeight="1">
      <c r="I225" s="123"/>
    </row>
    <row r="226" ht="12.75" customHeight="1">
      <c r="I226" s="123"/>
    </row>
    <row r="227" ht="12.75" customHeight="1">
      <c r="I227" s="123"/>
    </row>
    <row r="228" ht="12.75" customHeight="1">
      <c r="I228" s="123"/>
    </row>
    <row r="229" ht="12.75" customHeight="1">
      <c r="I229" s="123"/>
    </row>
    <row r="230" ht="12.75" customHeight="1">
      <c r="I230" s="123"/>
    </row>
    <row r="231" ht="12.75" customHeight="1">
      <c r="I231" s="123"/>
    </row>
    <row r="232" ht="12.75" customHeight="1">
      <c r="I232" s="123"/>
    </row>
    <row r="233" ht="12.75" customHeight="1">
      <c r="I233" s="123"/>
    </row>
    <row r="234" ht="12.75" customHeight="1">
      <c r="I234" s="123"/>
    </row>
    <row r="235" ht="12.75" customHeight="1">
      <c r="I235" s="123"/>
    </row>
    <row r="236" ht="12.75" customHeight="1">
      <c r="I236" s="123"/>
    </row>
    <row r="237" ht="12.75" customHeight="1">
      <c r="I237" s="123"/>
    </row>
    <row r="238" ht="12.75" customHeight="1">
      <c r="I238" s="123"/>
    </row>
    <row r="239" ht="12.75" customHeight="1">
      <c r="I239" s="123"/>
    </row>
    <row r="240" ht="12.75" customHeight="1">
      <c r="I240" s="123"/>
    </row>
    <row r="241" ht="12.75" customHeight="1">
      <c r="I241" s="123"/>
    </row>
    <row r="242" ht="12.75" customHeight="1">
      <c r="I242" s="123"/>
    </row>
    <row r="243" ht="12.75" customHeight="1">
      <c r="I243" s="123"/>
    </row>
    <row r="244" ht="12.75" customHeight="1">
      <c r="I244" s="123"/>
    </row>
    <row r="245" ht="12.75" customHeight="1">
      <c r="I245" s="123"/>
    </row>
    <row r="246" ht="12.75" customHeight="1">
      <c r="I246" s="123"/>
    </row>
    <row r="247" ht="12.75" customHeight="1">
      <c r="I247" s="123"/>
    </row>
    <row r="248" ht="12.75" customHeight="1">
      <c r="I248" s="123"/>
    </row>
    <row r="249" ht="12.75" customHeight="1">
      <c r="I249" s="123"/>
    </row>
    <row r="250" ht="12.75" customHeight="1">
      <c r="I250" s="123"/>
    </row>
    <row r="251" ht="12.75" customHeight="1">
      <c r="I251" s="123"/>
    </row>
    <row r="252" ht="12.75" customHeight="1">
      <c r="I252" s="123"/>
    </row>
    <row r="253" ht="12.75" customHeight="1">
      <c r="I253" s="123"/>
    </row>
    <row r="254" ht="12.75" customHeight="1">
      <c r="I254" s="123"/>
    </row>
    <row r="255" ht="12.75" customHeight="1">
      <c r="I255" s="123"/>
    </row>
    <row r="256" ht="12.75" customHeight="1">
      <c r="I256" s="123"/>
    </row>
    <row r="257" ht="12.75" customHeight="1">
      <c r="I257" s="123"/>
    </row>
    <row r="258" ht="12.75" customHeight="1">
      <c r="I258" s="123"/>
    </row>
    <row r="259" ht="12.75" customHeight="1">
      <c r="I259" s="123"/>
    </row>
    <row r="260" ht="12.75" customHeight="1">
      <c r="I260" s="123"/>
    </row>
    <row r="261" ht="12.75" customHeight="1">
      <c r="I261" s="123"/>
    </row>
    <row r="262" ht="12.75" customHeight="1">
      <c r="I262" s="123"/>
    </row>
    <row r="263" ht="12.75" customHeight="1">
      <c r="I263" s="123"/>
    </row>
    <row r="264" ht="12.75" customHeight="1">
      <c r="I264" s="123"/>
    </row>
    <row r="265" ht="12.75" customHeight="1">
      <c r="I265" s="123"/>
    </row>
    <row r="266" ht="12.75" customHeight="1">
      <c r="I266" s="123"/>
    </row>
    <row r="267" ht="12.75" customHeight="1">
      <c r="I267" s="123"/>
    </row>
    <row r="268" ht="12.75" customHeight="1">
      <c r="I268" s="123"/>
    </row>
    <row r="269" ht="12.75" customHeight="1">
      <c r="I269" s="123"/>
    </row>
    <row r="270" ht="12.75" customHeight="1">
      <c r="I270" s="123"/>
    </row>
    <row r="271" ht="12.75" customHeight="1">
      <c r="I271" s="123"/>
    </row>
    <row r="272" ht="12.75" customHeight="1">
      <c r="I272" s="123"/>
    </row>
    <row r="273" ht="12.75" customHeight="1">
      <c r="I273" s="123"/>
    </row>
    <row r="274" ht="12.75" customHeight="1">
      <c r="I274" s="123"/>
    </row>
    <row r="275" ht="12.75" customHeight="1">
      <c r="I275" s="123"/>
    </row>
    <row r="276" ht="12.75" customHeight="1">
      <c r="I276" s="123"/>
    </row>
    <row r="277" ht="12.75" customHeight="1">
      <c r="I277" s="123"/>
    </row>
    <row r="278" ht="12.75" customHeight="1">
      <c r="I278" s="123"/>
    </row>
    <row r="279" ht="12.75" customHeight="1">
      <c r="I279" s="123"/>
    </row>
    <row r="280" ht="12.75" customHeight="1">
      <c r="I280" s="123"/>
    </row>
    <row r="281" ht="12.75" customHeight="1">
      <c r="I281" s="123"/>
    </row>
    <row r="282" ht="12.75" customHeight="1">
      <c r="I282" s="123"/>
    </row>
    <row r="283" ht="12.75" customHeight="1">
      <c r="I283" s="123"/>
    </row>
    <row r="284" ht="12.75" customHeight="1">
      <c r="I284" s="123"/>
    </row>
    <row r="285" ht="12.75" customHeight="1">
      <c r="I285" s="123"/>
    </row>
    <row r="286" ht="12.75" customHeight="1">
      <c r="I286" s="123"/>
    </row>
    <row r="287" ht="12.75" customHeight="1">
      <c r="I287" s="123"/>
    </row>
    <row r="288" ht="12.75" customHeight="1">
      <c r="I288" s="123"/>
    </row>
    <row r="289" ht="12.75" customHeight="1">
      <c r="I289" s="123"/>
    </row>
    <row r="290" ht="12.75" customHeight="1">
      <c r="I290" s="123"/>
    </row>
    <row r="291" ht="12.75" customHeight="1">
      <c r="I291" s="123"/>
    </row>
    <row r="292" ht="12.75" customHeight="1">
      <c r="I292" s="123"/>
    </row>
    <row r="293" ht="12.75" customHeight="1">
      <c r="I293" s="123"/>
    </row>
    <row r="294" ht="12.75" customHeight="1">
      <c r="I294" s="123"/>
    </row>
    <row r="295" ht="12.75" customHeight="1">
      <c r="I295" s="123"/>
    </row>
    <row r="296" ht="12.75" customHeight="1">
      <c r="I296" s="123"/>
    </row>
    <row r="297" ht="12.75" customHeight="1">
      <c r="I297" s="123"/>
    </row>
    <row r="298" ht="12.75" customHeight="1">
      <c r="I298" s="123"/>
    </row>
    <row r="299" ht="12.75" customHeight="1">
      <c r="I299" s="123"/>
    </row>
    <row r="300" ht="12.75" customHeight="1">
      <c r="I300" s="123"/>
    </row>
    <row r="301" ht="12.75" customHeight="1">
      <c r="I301" s="123"/>
    </row>
    <row r="302" ht="12.75" customHeight="1">
      <c r="I302" s="123"/>
    </row>
    <row r="303" ht="12.75" customHeight="1">
      <c r="I303" s="123"/>
    </row>
    <row r="304" ht="12.75" customHeight="1">
      <c r="I304" s="123"/>
    </row>
    <row r="305" ht="12.75" customHeight="1">
      <c r="I305" s="123"/>
    </row>
    <row r="306" ht="12.75" customHeight="1">
      <c r="I306" s="123"/>
    </row>
    <row r="307" ht="12.75" customHeight="1">
      <c r="I307" s="123"/>
    </row>
    <row r="308" ht="12.75" customHeight="1">
      <c r="I308" s="123"/>
    </row>
    <row r="309" ht="12.75" customHeight="1">
      <c r="I309" s="123"/>
    </row>
    <row r="310" ht="12.75" customHeight="1">
      <c r="I310" s="123"/>
    </row>
    <row r="311" ht="12.75" customHeight="1">
      <c r="I311" s="123"/>
    </row>
    <row r="312" ht="12.75" customHeight="1">
      <c r="I312" s="123"/>
    </row>
    <row r="313" ht="12.75" customHeight="1">
      <c r="I313" s="123"/>
    </row>
    <row r="314" ht="12.75" customHeight="1">
      <c r="I314" s="123"/>
    </row>
    <row r="315" ht="12.75" customHeight="1">
      <c r="I315" s="123"/>
    </row>
    <row r="316" ht="12.75" customHeight="1">
      <c r="I316" s="123"/>
    </row>
    <row r="317" ht="12.75" customHeight="1">
      <c r="I317" s="123"/>
    </row>
    <row r="318" ht="12.75" customHeight="1">
      <c r="I318" s="123"/>
    </row>
    <row r="319" ht="12.75" customHeight="1">
      <c r="I319" s="123"/>
    </row>
    <row r="320" ht="12.75" customHeight="1">
      <c r="I320" s="123"/>
    </row>
    <row r="321" ht="12.75" customHeight="1">
      <c r="I321" s="123"/>
    </row>
    <row r="322" ht="12.75" customHeight="1">
      <c r="I322" s="123"/>
    </row>
    <row r="323" ht="12.75" customHeight="1">
      <c r="I323" s="123"/>
    </row>
    <row r="324" ht="12.75" customHeight="1">
      <c r="I324" s="123"/>
    </row>
    <row r="325" ht="12.75" customHeight="1">
      <c r="I325" s="123"/>
    </row>
    <row r="326" ht="12.75" customHeight="1">
      <c r="I326" s="123"/>
    </row>
    <row r="327" ht="12.75" customHeight="1">
      <c r="I327" s="123"/>
    </row>
    <row r="328" ht="12.75" customHeight="1">
      <c r="I328" s="123"/>
    </row>
    <row r="329" ht="12.75" customHeight="1">
      <c r="I329" s="123"/>
    </row>
    <row r="330" ht="12.75" customHeight="1">
      <c r="I330" s="123"/>
    </row>
    <row r="331" ht="12.75" customHeight="1">
      <c r="I331" s="123"/>
    </row>
    <row r="332" ht="12.75" customHeight="1">
      <c r="I332" s="123"/>
    </row>
    <row r="333" ht="12.75" customHeight="1">
      <c r="I333" s="123"/>
    </row>
    <row r="334" ht="12.75" customHeight="1">
      <c r="I334" s="123"/>
    </row>
    <row r="335" ht="12.75" customHeight="1">
      <c r="I335" s="123"/>
    </row>
    <row r="336" ht="12.75" customHeight="1">
      <c r="I336" s="123"/>
    </row>
    <row r="337" ht="12.75" customHeight="1">
      <c r="I337" s="123"/>
    </row>
    <row r="338" ht="12.75" customHeight="1">
      <c r="I338" s="123"/>
    </row>
    <row r="339" ht="12.75" customHeight="1">
      <c r="I339" s="123"/>
    </row>
    <row r="340" ht="12.75" customHeight="1">
      <c r="I340" s="123"/>
    </row>
    <row r="341" ht="12.75" customHeight="1">
      <c r="I341" s="123"/>
    </row>
    <row r="342" ht="12.75" customHeight="1">
      <c r="I342" s="123"/>
    </row>
    <row r="343" ht="12.75" customHeight="1">
      <c r="I343" s="123"/>
    </row>
    <row r="344" ht="12.75" customHeight="1">
      <c r="I344" s="123"/>
    </row>
    <row r="345" ht="12.75" customHeight="1">
      <c r="I345" s="123"/>
    </row>
    <row r="346" ht="12.75" customHeight="1">
      <c r="I346" s="123"/>
    </row>
    <row r="347" ht="12.75" customHeight="1">
      <c r="I347" s="123"/>
    </row>
    <row r="348" ht="12.75" customHeight="1">
      <c r="I348" s="123"/>
    </row>
    <row r="349" ht="12.75" customHeight="1">
      <c r="I349" s="123"/>
    </row>
    <row r="350" ht="12.75" customHeight="1">
      <c r="I350" s="123"/>
    </row>
    <row r="351" ht="12.75" customHeight="1">
      <c r="I351" s="123"/>
    </row>
    <row r="352" ht="12.75" customHeight="1">
      <c r="I352" s="123"/>
    </row>
    <row r="353" ht="12.75" customHeight="1">
      <c r="I353" s="123"/>
    </row>
    <row r="354" ht="12.75" customHeight="1">
      <c r="I354" s="123"/>
    </row>
    <row r="355" ht="12.75" customHeight="1">
      <c r="I355" s="123"/>
    </row>
    <row r="356" ht="12.75" customHeight="1">
      <c r="I356" s="123"/>
    </row>
    <row r="357" ht="12.75" customHeight="1">
      <c r="I357" s="123"/>
    </row>
    <row r="358" ht="12.75" customHeight="1">
      <c r="I358" s="123"/>
    </row>
    <row r="359" ht="12.75" customHeight="1">
      <c r="I359" s="123"/>
    </row>
    <row r="360" ht="12.75" customHeight="1">
      <c r="I360" s="123"/>
    </row>
    <row r="361" ht="12.75" customHeight="1">
      <c r="I361" s="123"/>
    </row>
    <row r="362" ht="12.75" customHeight="1">
      <c r="I362" s="123"/>
    </row>
    <row r="363" ht="12.75" customHeight="1">
      <c r="I363" s="123"/>
    </row>
    <row r="364" ht="12.75" customHeight="1">
      <c r="I364" s="123"/>
    </row>
    <row r="365" ht="12.75" customHeight="1">
      <c r="I365" s="123"/>
    </row>
    <row r="366" ht="12.75" customHeight="1">
      <c r="I366" s="123"/>
    </row>
    <row r="367" ht="12.75" customHeight="1">
      <c r="I367" s="123"/>
    </row>
    <row r="368" ht="12.75" customHeight="1">
      <c r="I368" s="123"/>
    </row>
    <row r="369" ht="12.75" customHeight="1">
      <c r="I369" s="123"/>
    </row>
    <row r="370" ht="12.75" customHeight="1">
      <c r="I370" s="123"/>
    </row>
    <row r="371" ht="12.75" customHeight="1">
      <c r="I371" s="123"/>
    </row>
    <row r="372" ht="12.75" customHeight="1">
      <c r="I372" s="123"/>
    </row>
    <row r="373" ht="12.75" customHeight="1">
      <c r="I373" s="123"/>
    </row>
    <row r="374" ht="12.75" customHeight="1">
      <c r="I374" s="123"/>
    </row>
    <row r="375" ht="12.75" customHeight="1">
      <c r="I375" s="123"/>
    </row>
    <row r="376" ht="12.75" customHeight="1">
      <c r="I376" s="123"/>
    </row>
    <row r="377" ht="12.75" customHeight="1">
      <c r="I377" s="123"/>
    </row>
    <row r="378" ht="12.75" customHeight="1">
      <c r="I378" s="123"/>
    </row>
    <row r="379" ht="12.75" customHeight="1">
      <c r="I379" s="123"/>
    </row>
    <row r="380" ht="12.75" customHeight="1">
      <c r="I380" s="123"/>
    </row>
    <row r="381" ht="12.75" customHeight="1">
      <c r="I381" s="123"/>
    </row>
    <row r="382" ht="12.75" customHeight="1">
      <c r="I382" s="123"/>
    </row>
    <row r="383" ht="12.75" customHeight="1">
      <c r="I383" s="123"/>
    </row>
    <row r="384" ht="12.75" customHeight="1">
      <c r="I384" s="123"/>
    </row>
    <row r="385" ht="12.75" customHeight="1">
      <c r="I385" s="123"/>
    </row>
    <row r="386" ht="12.75" customHeight="1">
      <c r="I386" s="123"/>
    </row>
    <row r="387" ht="12.75" customHeight="1">
      <c r="I387" s="123"/>
    </row>
    <row r="388" ht="12.75" customHeight="1">
      <c r="I388" s="123"/>
    </row>
    <row r="389" ht="12.75" customHeight="1">
      <c r="I389" s="123"/>
    </row>
    <row r="390" ht="12.75" customHeight="1">
      <c r="I390" s="123"/>
    </row>
    <row r="391" ht="12.75" customHeight="1">
      <c r="I391" s="123"/>
    </row>
    <row r="392" ht="12.75" customHeight="1">
      <c r="I392" s="123"/>
    </row>
    <row r="393" ht="12.75" customHeight="1">
      <c r="I393" s="123"/>
    </row>
    <row r="394" ht="12.75" customHeight="1">
      <c r="I394" s="123"/>
    </row>
    <row r="395" ht="12.75" customHeight="1">
      <c r="I395" s="123"/>
    </row>
    <row r="396" ht="12.75" customHeight="1">
      <c r="I396" s="123"/>
    </row>
    <row r="397" ht="12.75" customHeight="1">
      <c r="I397" s="123"/>
    </row>
    <row r="398" ht="12.75" customHeight="1">
      <c r="I398" s="123"/>
    </row>
    <row r="399" ht="12.75" customHeight="1">
      <c r="I399" s="123"/>
    </row>
    <row r="400" ht="12.75" customHeight="1">
      <c r="I400" s="123"/>
    </row>
    <row r="401" ht="12.75" customHeight="1">
      <c r="I401" s="123"/>
    </row>
    <row r="402" ht="12.75" customHeight="1">
      <c r="I402" s="123"/>
    </row>
    <row r="403" ht="12.75" customHeight="1">
      <c r="I403" s="123"/>
    </row>
    <row r="404" ht="12.75" customHeight="1">
      <c r="I404" s="123"/>
    </row>
    <row r="405" ht="12.75" customHeight="1">
      <c r="I405" s="123"/>
    </row>
    <row r="406" ht="12.75" customHeight="1">
      <c r="I406" s="123"/>
    </row>
    <row r="407" ht="12.75" customHeight="1">
      <c r="I407" s="123"/>
    </row>
    <row r="408" ht="12.75" customHeight="1">
      <c r="I408" s="123"/>
    </row>
    <row r="409" ht="12.75" customHeight="1">
      <c r="I409" s="123"/>
    </row>
    <row r="410" ht="12.75" customHeight="1">
      <c r="I410" s="123"/>
    </row>
    <row r="411" ht="12.75" customHeight="1">
      <c r="I411" s="123"/>
    </row>
    <row r="412" ht="12.75" customHeight="1">
      <c r="I412" s="123"/>
    </row>
    <row r="413" ht="12.75" customHeight="1">
      <c r="I413" s="123"/>
    </row>
    <row r="414" ht="12.75" customHeight="1">
      <c r="I414" s="123"/>
    </row>
    <row r="415" ht="12.75" customHeight="1">
      <c r="I415" s="123"/>
    </row>
    <row r="416" ht="12.75" customHeight="1">
      <c r="I416" s="123"/>
    </row>
    <row r="417" ht="12.75" customHeight="1">
      <c r="I417" s="123"/>
    </row>
    <row r="418" ht="12.75" customHeight="1">
      <c r="I418" s="123"/>
    </row>
    <row r="419" ht="12.75" customHeight="1">
      <c r="I419" s="123"/>
    </row>
    <row r="420" ht="12.75" customHeight="1">
      <c r="I420" s="123"/>
    </row>
    <row r="421" ht="12.75" customHeight="1">
      <c r="I421" s="123"/>
    </row>
    <row r="422" ht="12.75" customHeight="1">
      <c r="I422" s="123"/>
    </row>
    <row r="423" ht="12.75" customHeight="1">
      <c r="I423" s="123"/>
    </row>
    <row r="424" ht="12.75" customHeight="1">
      <c r="I424" s="123"/>
    </row>
    <row r="425" ht="12.75" customHeight="1">
      <c r="I425" s="123"/>
    </row>
    <row r="426" ht="12.75" customHeight="1">
      <c r="I426" s="123"/>
    </row>
    <row r="427" ht="12.75" customHeight="1">
      <c r="I427" s="123"/>
    </row>
    <row r="428" ht="12.75" customHeight="1">
      <c r="I428" s="123"/>
    </row>
    <row r="429" ht="12.75" customHeight="1">
      <c r="I429" s="123"/>
    </row>
    <row r="430" ht="12.75" customHeight="1">
      <c r="I430" s="123"/>
    </row>
    <row r="431" ht="12.75" customHeight="1">
      <c r="I431" s="123"/>
    </row>
    <row r="432" ht="12.75" customHeight="1">
      <c r="I432" s="123"/>
    </row>
    <row r="433" ht="12.75" customHeight="1">
      <c r="I433" s="123"/>
    </row>
    <row r="434" ht="12.75" customHeight="1">
      <c r="I434" s="123"/>
    </row>
    <row r="435" ht="12.75" customHeight="1">
      <c r="I435" s="123"/>
    </row>
    <row r="436" ht="12.75" customHeight="1">
      <c r="I436" s="123"/>
    </row>
    <row r="437" ht="12.75" customHeight="1">
      <c r="I437" s="123"/>
    </row>
    <row r="438" ht="12.75" customHeight="1">
      <c r="I438" s="123"/>
    </row>
    <row r="439" ht="12.75" customHeight="1">
      <c r="I439" s="123"/>
    </row>
    <row r="440" ht="12.75" customHeight="1">
      <c r="I440" s="123"/>
    </row>
    <row r="441" ht="12.75" customHeight="1">
      <c r="I441" s="123"/>
    </row>
    <row r="442" ht="12.75" customHeight="1">
      <c r="I442" s="123"/>
    </row>
    <row r="443" ht="12.75" customHeight="1">
      <c r="I443" s="123"/>
    </row>
    <row r="444" ht="12.75" customHeight="1">
      <c r="I444" s="123"/>
    </row>
    <row r="445" ht="12.75" customHeight="1">
      <c r="I445" s="123"/>
    </row>
    <row r="446" ht="12.75" customHeight="1">
      <c r="I446" s="123"/>
    </row>
    <row r="447" ht="12.75" customHeight="1">
      <c r="I447" s="123"/>
    </row>
    <row r="448" ht="12.75" customHeight="1">
      <c r="I448" s="123"/>
    </row>
    <row r="449" ht="12.75" customHeight="1">
      <c r="I449" s="123"/>
    </row>
    <row r="450" ht="12.75" customHeight="1">
      <c r="I450" s="123"/>
    </row>
    <row r="451" ht="12.75" customHeight="1">
      <c r="I451" s="123"/>
    </row>
    <row r="452" ht="12.75" customHeight="1">
      <c r="I452" s="123"/>
    </row>
    <row r="453" ht="12.75" customHeight="1">
      <c r="I453" s="123"/>
    </row>
    <row r="454" ht="12.75" customHeight="1">
      <c r="I454" s="123"/>
    </row>
    <row r="455" ht="12.75" customHeight="1">
      <c r="I455" s="123"/>
    </row>
    <row r="456" ht="12.75" customHeight="1">
      <c r="I456" s="123"/>
    </row>
    <row r="457" ht="12.75" customHeight="1">
      <c r="I457" s="123"/>
    </row>
    <row r="458" ht="12.75" customHeight="1">
      <c r="I458" s="123"/>
    </row>
    <row r="459" ht="12.75" customHeight="1">
      <c r="I459" s="123"/>
    </row>
    <row r="460" ht="12.75" customHeight="1">
      <c r="I460" s="123"/>
    </row>
    <row r="461" ht="12.75" customHeight="1">
      <c r="I461" s="123"/>
    </row>
    <row r="462" ht="12.75" customHeight="1">
      <c r="I462" s="123"/>
    </row>
    <row r="463" ht="12.75" customHeight="1">
      <c r="I463" s="123"/>
    </row>
    <row r="464" ht="12.75" customHeight="1">
      <c r="I464" s="123"/>
    </row>
    <row r="465" ht="12.75" customHeight="1">
      <c r="I465" s="123"/>
    </row>
    <row r="466" ht="12.75" customHeight="1">
      <c r="I466" s="123"/>
    </row>
    <row r="467" ht="12.75" customHeight="1">
      <c r="I467" s="123"/>
    </row>
    <row r="468" ht="12.75" customHeight="1">
      <c r="I468" s="123"/>
    </row>
    <row r="469" ht="12.75" customHeight="1">
      <c r="I469" s="123"/>
    </row>
    <row r="470" ht="12.75" customHeight="1">
      <c r="I470" s="123"/>
    </row>
    <row r="471" ht="12.75" customHeight="1">
      <c r="I471" s="123"/>
    </row>
    <row r="472" ht="12.75" customHeight="1">
      <c r="I472" s="123"/>
    </row>
    <row r="473" ht="12.75" customHeight="1">
      <c r="I473" s="123"/>
    </row>
    <row r="474" ht="12.75" customHeight="1">
      <c r="I474" s="123"/>
    </row>
    <row r="475" ht="12.75" customHeight="1">
      <c r="I475" s="123"/>
    </row>
    <row r="476" ht="12.75" customHeight="1">
      <c r="I476" s="123"/>
    </row>
    <row r="477" ht="12.75" customHeight="1">
      <c r="I477" s="123"/>
    </row>
    <row r="478" ht="12.75" customHeight="1">
      <c r="I478" s="123"/>
    </row>
    <row r="479" ht="12.75" customHeight="1">
      <c r="I479" s="123"/>
    </row>
    <row r="480" ht="12.75" customHeight="1">
      <c r="I480" s="123"/>
    </row>
    <row r="481" ht="12.75" customHeight="1">
      <c r="I481" s="123"/>
    </row>
    <row r="482" ht="12.75" customHeight="1">
      <c r="I482" s="123"/>
    </row>
    <row r="483" ht="12.75" customHeight="1">
      <c r="I483" s="123"/>
    </row>
    <row r="484" ht="12.75" customHeight="1">
      <c r="I484" s="123"/>
    </row>
    <row r="485" ht="12.75" customHeight="1">
      <c r="I485" s="123"/>
    </row>
    <row r="486" ht="12.75" customHeight="1">
      <c r="I486" s="123"/>
    </row>
    <row r="487" ht="12.75" customHeight="1">
      <c r="I487" s="123"/>
    </row>
    <row r="488" ht="12.75" customHeight="1">
      <c r="I488" s="123"/>
    </row>
    <row r="489" ht="12.75" customHeight="1">
      <c r="I489" s="123"/>
    </row>
    <row r="490" ht="12.75" customHeight="1">
      <c r="I490" s="123"/>
    </row>
    <row r="491" ht="12.75" customHeight="1">
      <c r="I491" s="123"/>
    </row>
    <row r="492" ht="12.75" customHeight="1">
      <c r="I492" s="123"/>
    </row>
    <row r="493" ht="12.75" customHeight="1">
      <c r="I493" s="123"/>
    </row>
    <row r="494" ht="12.75" customHeight="1">
      <c r="I494" s="123"/>
    </row>
    <row r="495" ht="12.75" customHeight="1">
      <c r="I495" s="123"/>
    </row>
    <row r="496" ht="12.75" customHeight="1">
      <c r="I496" s="123"/>
    </row>
    <row r="497" ht="12.75" customHeight="1">
      <c r="I497" s="123"/>
    </row>
    <row r="498" ht="12.75" customHeight="1">
      <c r="I498" s="123"/>
    </row>
    <row r="499" ht="12.75" customHeight="1">
      <c r="I499" s="123"/>
    </row>
    <row r="500" ht="12.75" customHeight="1">
      <c r="I500" s="123"/>
    </row>
    <row r="501" ht="12.75" customHeight="1">
      <c r="I501" s="123"/>
    </row>
    <row r="502" ht="12.75" customHeight="1">
      <c r="I502" s="123"/>
    </row>
    <row r="503" ht="12.75" customHeight="1">
      <c r="I503" s="123"/>
    </row>
    <row r="504" ht="12.75" customHeight="1">
      <c r="I504" s="123"/>
    </row>
    <row r="505" ht="12.75" customHeight="1">
      <c r="I505" s="123"/>
    </row>
    <row r="506" ht="12.75" customHeight="1">
      <c r="I506" s="123"/>
    </row>
    <row r="507" ht="12.75" customHeight="1">
      <c r="I507" s="123"/>
    </row>
    <row r="508" ht="12.75" customHeight="1">
      <c r="I508" s="123"/>
    </row>
    <row r="509" ht="12.75" customHeight="1">
      <c r="I509" s="123"/>
    </row>
    <row r="510" ht="12.75" customHeight="1">
      <c r="I510" s="123"/>
    </row>
    <row r="511" ht="12.75" customHeight="1">
      <c r="I511" s="123"/>
    </row>
    <row r="512" ht="12.75" customHeight="1">
      <c r="I512" s="123"/>
    </row>
    <row r="513" ht="12.75" customHeight="1">
      <c r="I513" s="123"/>
    </row>
    <row r="514" ht="12.75" customHeight="1">
      <c r="I514" s="123"/>
    </row>
    <row r="515" ht="12.75" customHeight="1">
      <c r="I515" s="123"/>
    </row>
    <row r="516" ht="12.75" customHeight="1">
      <c r="I516" s="123"/>
    </row>
    <row r="517" ht="12.75" customHeight="1">
      <c r="I517" s="123"/>
    </row>
    <row r="518" ht="12.75" customHeight="1">
      <c r="I518" s="123"/>
    </row>
    <row r="519" ht="12.75" customHeight="1">
      <c r="I519" s="123"/>
    </row>
    <row r="520" ht="12.75" customHeight="1">
      <c r="I520" s="123"/>
    </row>
    <row r="521" ht="12.75" customHeight="1">
      <c r="I521" s="123"/>
    </row>
    <row r="522" ht="12.75" customHeight="1">
      <c r="I522" s="123"/>
    </row>
    <row r="523" ht="12.75" customHeight="1">
      <c r="I523" s="123"/>
    </row>
    <row r="524" ht="12.75" customHeight="1">
      <c r="I524" s="123"/>
    </row>
    <row r="525" ht="12.75" customHeight="1">
      <c r="I525" s="123"/>
    </row>
    <row r="526" ht="12.75" customHeight="1">
      <c r="I526" s="123"/>
    </row>
    <row r="527" ht="12.75" customHeight="1">
      <c r="I527" s="123"/>
    </row>
    <row r="528" ht="12.75" customHeight="1">
      <c r="I528" s="123"/>
    </row>
    <row r="529" ht="12.75" customHeight="1">
      <c r="I529" s="123"/>
    </row>
    <row r="530" ht="12.75" customHeight="1">
      <c r="I530" s="123"/>
    </row>
    <row r="531" ht="12.75" customHeight="1">
      <c r="I531" s="123"/>
    </row>
    <row r="532" ht="12.75" customHeight="1">
      <c r="I532" s="123"/>
    </row>
    <row r="533" ht="12.75" customHeight="1">
      <c r="I533" s="123"/>
    </row>
    <row r="534" ht="12.75" customHeight="1">
      <c r="I534" s="123"/>
    </row>
    <row r="535" ht="12.75" customHeight="1">
      <c r="I535" s="123"/>
    </row>
    <row r="536" ht="12.75" customHeight="1">
      <c r="I536" s="123"/>
    </row>
    <row r="537" ht="12.75" customHeight="1">
      <c r="I537" s="123"/>
    </row>
    <row r="538" ht="12.75" customHeight="1">
      <c r="I538" s="123"/>
    </row>
    <row r="539" ht="12.75" customHeight="1">
      <c r="I539" s="123"/>
    </row>
    <row r="540" ht="12.75" customHeight="1">
      <c r="I540" s="123"/>
    </row>
    <row r="541" ht="12.75" customHeight="1">
      <c r="I541" s="123"/>
    </row>
    <row r="542" ht="12.75" customHeight="1">
      <c r="I542" s="123"/>
    </row>
    <row r="543" ht="12.75" customHeight="1">
      <c r="I543" s="123"/>
    </row>
    <row r="544" ht="12.75" customHeight="1">
      <c r="I544" s="123"/>
    </row>
    <row r="545" ht="12.75" customHeight="1">
      <c r="I545" s="123"/>
    </row>
    <row r="546" ht="12.75" customHeight="1">
      <c r="I546" s="123"/>
    </row>
    <row r="547" ht="12.75" customHeight="1">
      <c r="I547" s="123"/>
    </row>
    <row r="548" ht="12.75" customHeight="1">
      <c r="I548" s="123"/>
    </row>
    <row r="549" ht="12.75" customHeight="1">
      <c r="I549" s="123"/>
    </row>
    <row r="550" ht="12.75" customHeight="1">
      <c r="I550" s="123"/>
    </row>
    <row r="551" ht="12.75" customHeight="1">
      <c r="I551" s="123"/>
    </row>
    <row r="552" ht="12.75" customHeight="1">
      <c r="I552" s="123"/>
    </row>
    <row r="553" ht="12.75" customHeight="1">
      <c r="I553" s="123"/>
    </row>
    <row r="554" ht="12.75" customHeight="1">
      <c r="I554" s="123"/>
    </row>
    <row r="555" ht="12.75" customHeight="1">
      <c r="I555" s="123"/>
    </row>
    <row r="556" ht="12.75" customHeight="1">
      <c r="I556" s="123"/>
    </row>
    <row r="557" ht="12.75" customHeight="1">
      <c r="I557" s="123"/>
    </row>
    <row r="558" ht="12.75" customHeight="1">
      <c r="I558" s="123"/>
    </row>
    <row r="559" ht="12.75" customHeight="1">
      <c r="I559" s="123"/>
    </row>
    <row r="560" ht="12.75" customHeight="1">
      <c r="I560" s="123"/>
    </row>
    <row r="561" ht="12.75" customHeight="1">
      <c r="I561" s="123"/>
    </row>
    <row r="562" ht="12.75" customHeight="1">
      <c r="I562" s="123"/>
    </row>
    <row r="563" ht="12.75" customHeight="1">
      <c r="I563" s="123"/>
    </row>
    <row r="564" ht="12.75" customHeight="1">
      <c r="I564" s="123"/>
    </row>
    <row r="565" ht="12.75" customHeight="1">
      <c r="I565" s="123"/>
    </row>
    <row r="566" ht="12.75" customHeight="1">
      <c r="I566" s="123"/>
    </row>
    <row r="567" ht="12.75" customHeight="1">
      <c r="I567" s="123"/>
    </row>
    <row r="568" ht="12.75" customHeight="1">
      <c r="I568" s="123"/>
    </row>
    <row r="569" ht="12.75" customHeight="1">
      <c r="I569" s="123"/>
    </row>
    <row r="570" ht="12.75" customHeight="1">
      <c r="I570" s="123"/>
    </row>
    <row r="571" ht="12.75" customHeight="1">
      <c r="I571" s="123"/>
    </row>
    <row r="572" ht="12.75" customHeight="1">
      <c r="I572" s="123"/>
    </row>
    <row r="573" ht="12.75" customHeight="1">
      <c r="I573" s="123"/>
    </row>
    <row r="574" ht="12.75" customHeight="1">
      <c r="I574" s="123"/>
    </row>
    <row r="575" ht="12.75" customHeight="1">
      <c r="I575" s="123"/>
    </row>
    <row r="576" ht="12.75" customHeight="1">
      <c r="I576" s="123"/>
    </row>
    <row r="577" ht="12.75" customHeight="1">
      <c r="I577" s="123"/>
    </row>
    <row r="578" ht="12.75" customHeight="1">
      <c r="I578" s="123"/>
    </row>
    <row r="579" ht="12.75" customHeight="1">
      <c r="I579" s="123"/>
    </row>
    <row r="580" ht="12.75" customHeight="1">
      <c r="I580" s="123"/>
    </row>
    <row r="581" ht="12.75" customHeight="1">
      <c r="I581" s="123"/>
    </row>
    <row r="582" ht="12.75" customHeight="1">
      <c r="I582" s="123"/>
    </row>
    <row r="583" ht="12.75" customHeight="1">
      <c r="I583" s="123"/>
    </row>
    <row r="584" ht="12.75" customHeight="1">
      <c r="I584" s="123"/>
    </row>
    <row r="585" ht="12.75" customHeight="1">
      <c r="I585" s="123"/>
    </row>
    <row r="586" ht="12.75" customHeight="1">
      <c r="I586" s="123"/>
    </row>
    <row r="587" ht="12.75" customHeight="1">
      <c r="I587" s="123"/>
    </row>
    <row r="588" ht="12.75" customHeight="1">
      <c r="I588" s="123"/>
    </row>
    <row r="589" ht="12.75" customHeight="1">
      <c r="I589" s="123"/>
    </row>
    <row r="590" ht="12.75" customHeight="1">
      <c r="I590" s="123"/>
    </row>
    <row r="591" ht="12.75" customHeight="1">
      <c r="I591" s="123"/>
    </row>
    <row r="592" ht="12.75" customHeight="1">
      <c r="I592" s="123"/>
    </row>
    <row r="593" ht="12.75" customHeight="1">
      <c r="I593" s="123"/>
    </row>
    <row r="594" ht="12.75" customHeight="1">
      <c r="I594" s="123"/>
    </row>
    <row r="595" ht="12.75" customHeight="1">
      <c r="I595" s="123"/>
    </row>
    <row r="596" ht="12.75" customHeight="1">
      <c r="I596" s="123"/>
    </row>
    <row r="597" ht="12.75" customHeight="1">
      <c r="I597" s="123"/>
    </row>
    <row r="598" ht="12.75" customHeight="1">
      <c r="I598" s="123"/>
    </row>
    <row r="599" ht="12.75" customHeight="1">
      <c r="I599" s="123"/>
    </row>
    <row r="600" ht="12.75" customHeight="1">
      <c r="I600" s="123"/>
    </row>
    <row r="601" ht="12.75" customHeight="1">
      <c r="I601" s="123"/>
    </row>
    <row r="602" ht="12.75" customHeight="1">
      <c r="I602" s="123"/>
    </row>
    <row r="603" ht="12.75" customHeight="1">
      <c r="I603" s="123"/>
    </row>
    <row r="604" ht="12.75" customHeight="1">
      <c r="I604" s="123"/>
    </row>
    <row r="605" ht="12.75" customHeight="1">
      <c r="I605" s="123"/>
    </row>
    <row r="606" ht="12.75" customHeight="1">
      <c r="I606" s="123"/>
    </row>
    <row r="607" ht="12.75" customHeight="1">
      <c r="I607" s="123"/>
    </row>
    <row r="608" ht="12.75" customHeight="1">
      <c r="I608" s="123"/>
    </row>
    <row r="609" ht="12.75" customHeight="1">
      <c r="I609" s="123"/>
    </row>
    <row r="610" ht="12.75" customHeight="1">
      <c r="I610" s="123"/>
    </row>
    <row r="611" ht="12.75" customHeight="1">
      <c r="I611" s="123"/>
    </row>
    <row r="612" ht="12.75" customHeight="1">
      <c r="I612" s="123"/>
    </row>
    <row r="613" ht="12.75" customHeight="1">
      <c r="I613" s="123"/>
    </row>
    <row r="614" ht="12.75" customHeight="1">
      <c r="I614" s="123"/>
    </row>
    <row r="615" ht="12.75" customHeight="1">
      <c r="I615" s="123"/>
    </row>
    <row r="616" ht="12.75" customHeight="1">
      <c r="I616" s="123"/>
    </row>
    <row r="617" ht="12.75" customHeight="1">
      <c r="I617" s="123"/>
    </row>
    <row r="618" ht="12.75" customHeight="1">
      <c r="I618" s="123"/>
    </row>
    <row r="619" ht="12.75" customHeight="1">
      <c r="I619" s="123"/>
    </row>
    <row r="620" ht="12.75" customHeight="1">
      <c r="I620" s="123"/>
    </row>
    <row r="621" ht="12.75" customHeight="1">
      <c r="I621" s="123"/>
    </row>
    <row r="622" ht="12.75" customHeight="1">
      <c r="I622" s="123"/>
    </row>
    <row r="623" ht="12.75" customHeight="1">
      <c r="I623" s="123"/>
    </row>
    <row r="624" ht="12.75" customHeight="1">
      <c r="I624" s="123"/>
    </row>
    <row r="625" ht="12.75" customHeight="1">
      <c r="I625" s="123"/>
    </row>
    <row r="626" ht="12.75" customHeight="1">
      <c r="I626" s="123"/>
    </row>
    <row r="627" ht="12.75" customHeight="1">
      <c r="I627" s="123"/>
    </row>
    <row r="628" ht="12.75" customHeight="1">
      <c r="I628" s="123"/>
    </row>
    <row r="629" ht="12.75" customHeight="1">
      <c r="I629" s="123"/>
    </row>
    <row r="630" ht="12.75" customHeight="1">
      <c r="I630" s="123"/>
    </row>
    <row r="631" ht="12.75" customHeight="1">
      <c r="I631" s="123"/>
    </row>
    <row r="632" ht="12.75" customHeight="1">
      <c r="I632" s="123"/>
    </row>
    <row r="633" ht="12.75" customHeight="1">
      <c r="I633" s="123"/>
    </row>
    <row r="634" ht="12.75" customHeight="1">
      <c r="I634" s="123"/>
    </row>
    <row r="635" ht="12.75" customHeight="1">
      <c r="I635" s="123"/>
    </row>
    <row r="636" ht="12.75" customHeight="1">
      <c r="I636" s="123"/>
    </row>
    <row r="637" ht="12.75" customHeight="1">
      <c r="I637" s="123"/>
    </row>
    <row r="638" ht="12.75" customHeight="1">
      <c r="I638" s="123"/>
    </row>
    <row r="639" ht="12.75" customHeight="1">
      <c r="I639" s="123"/>
    </row>
    <row r="640" ht="12.75" customHeight="1">
      <c r="I640" s="123"/>
    </row>
    <row r="641" ht="12.75" customHeight="1">
      <c r="I641" s="123"/>
    </row>
    <row r="642" ht="12.75" customHeight="1">
      <c r="I642" s="123"/>
    </row>
    <row r="643" ht="12.75" customHeight="1">
      <c r="I643" s="123"/>
    </row>
    <row r="644" ht="12.75" customHeight="1">
      <c r="I644" s="123"/>
    </row>
    <row r="645" ht="12.75" customHeight="1">
      <c r="I645" s="123"/>
    </row>
    <row r="646" ht="12.75" customHeight="1">
      <c r="I646" s="123"/>
    </row>
    <row r="647" ht="12.75" customHeight="1">
      <c r="I647" s="123"/>
    </row>
    <row r="648" ht="12.75" customHeight="1">
      <c r="I648" s="123"/>
    </row>
    <row r="649" ht="12.75" customHeight="1">
      <c r="I649" s="123"/>
    </row>
    <row r="650" ht="12.75" customHeight="1">
      <c r="I650" s="123"/>
    </row>
    <row r="651" ht="12.75" customHeight="1">
      <c r="I651" s="123"/>
    </row>
    <row r="652" ht="12.75" customHeight="1">
      <c r="I652" s="123"/>
    </row>
    <row r="653" ht="12.75" customHeight="1">
      <c r="I653" s="123"/>
    </row>
    <row r="654" ht="12.75" customHeight="1">
      <c r="I654" s="123"/>
    </row>
    <row r="655" ht="12.75" customHeight="1">
      <c r="I655" s="123"/>
    </row>
    <row r="656" ht="12.75" customHeight="1">
      <c r="I656" s="123"/>
    </row>
    <row r="657" ht="12.75" customHeight="1">
      <c r="I657" s="123"/>
    </row>
    <row r="658" ht="12.75" customHeight="1">
      <c r="I658" s="123"/>
    </row>
    <row r="659" ht="12.75" customHeight="1">
      <c r="I659" s="123"/>
    </row>
    <row r="660" ht="12.75" customHeight="1">
      <c r="I660" s="123"/>
    </row>
    <row r="661" ht="12.75" customHeight="1">
      <c r="I661" s="123"/>
    </row>
    <row r="662" ht="12.75" customHeight="1">
      <c r="I662" s="123"/>
    </row>
    <row r="663" ht="12.75" customHeight="1">
      <c r="I663" s="123"/>
    </row>
    <row r="664" ht="12.75" customHeight="1">
      <c r="I664" s="123"/>
    </row>
    <row r="665" ht="12.75" customHeight="1">
      <c r="I665" s="123"/>
    </row>
    <row r="666" ht="12.75" customHeight="1">
      <c r="I666" s="123"/>
    </row>
    <row r="667" ht="12.75" customHeight="1">
      <c r="I667" s="123"/>
    </row>
    <row r="668" ht="12.75" customHeight="1">
      <c r="I668" s="123"/>
    </row>
    <row r="669" ht="12.75" customHeight="1">
      <c r="I669" s="123"/>
    </row>
    <row r="670" ht="12.75" customHeight="1">
      <c r="I670" s="123"/>
    </row>
    <row r="671" ht="12.75" customHeight="1">
      <c r="I671" s="123"/>
    </row>
    <row r="672" ht="12.75" customHeight="1">
      <c r="I672" s="123"/>
    </row>
    <row r="673" ht="12.75" customHeight="1">
      <c r="I673" s="123"/>
    </row>
    <row r="674" ht="12.75" customHeight="1">
      <c r="I674" s="123"/>
    </row>
    <row r="675" ht="12.75" customHeight="1">
      <c r="I675" s="123"/>
    </row>
    <row r="676" ht="12.75" customHeight="1">
      <c r="I676" s="123"/>
    </row>
    <row r="677" ht="12.75" customHeight="1">
      <c r="I677" s="123"/>
    </row>
    <row r="678" ht="12.75" customHeight="1">
      <c r="I678" s="123"/>
    </row>
    <row r="679" ht="12.75" customHeight="1">
      <c r="I679" s="123"/>
    </row>
    <row r="680" ht="12.75" customHeight="1">
      <c r="I680" s="123"/>
    </row>
    <row r="681" ht="12.75" customHeight="1">
      <c r="I681" s="123"/>
    </row>
    <row r="682" ht="12.75" customHeight="1">
      <c r="I682" s="123"/>
    </row>
    <row r="683" ht="12.75" customHeight="1">
      <c r="I683" s="123"/>
    </row>
    <row r="684" ht="12.75" customHeight="1">
      <c r="I684" s="123"/>
    </row>
    <row r="685" ht="12.75" customHeight="1">
      <c r="I685" s="123"/>
    </row>
    <row r="686" ht="12.75" customHeight="1">
      <c r="I686" s="123"/>
    </row>
    <row r="687" ht="12.75" customHeight="1">
      <c r="I687" s="123"/>
    </row>
    <row r="688" ht="12.75" customHeight="1">
      <c r="I688" s="123"/>
    </row>
    <row r="689" ht="12.75" customHeight="1">
      <c r="I689" s="123"/>
    </row>
    <row r="690" ht="12.75" customHeight="1">
      <c r="I690" s="123"/>
    </row>
    <row r="691" ht="12.75" customHeight="1">
      <c r="I691" s="123"/>
    </row>
    <row r="692" ht="12.75" customHeight="1">
      <c r="I692" s="123"/>
    </row>
    <row r="693" ht="12.75" customHeight="1">
      <c r="I693" s="123"/>
    </row>
    <row r="694" ht="12.75" customHeight="1">
      <c r="I694" s="123"/>
    </row>
    <row r="695" ht="12.75" customHeight="1">
      <c r="I695" s="123"/>
    </row>
    <row r="696" ht="12.75" customHeight="1">
      <c r="I696" s="123"/>
    </row>
    <row r="697" ht="12.75" customHeight="1">
      <c r="I697" s="123"/>
    </row>
    <row r="698" ht="12.75" customHeight="1">
      <c r="I698" s="123"/>
    </row>
    <row r="699" ht="12.75" customHeight="1">
      <c r="I699" s="123"/>
    </row>
    <row r="700" ht="12.75" customHeight="1">
      <c r="I700" s="123"/>
    </row>
    <row r="701" ht="12.75" customHeight="1">
      <c r="I701" s="123"/>
    </row>
    <row r="702" ht="12.75" customHeight="1">
      <c r="I702" s="123"/>
    </row>
    <row r="703" ht="12.75" customHeight="1">
      <c r="I703" s="123"/>
    </row>
    <row r="704" ht="12.75" customHeight="1">
      <c r="I704" s="123"/>
    </row>
    <row r="705" ht="12.75" customHeight="1">
      <c r="I705" s="123"/>
    </row>
    <row r="706" ht="12.75" customHeight="1">
      <c r="I706" s="123"/>
    </row>
    <row r="707" ht="12.75" customHeight="1">
      <c r="I707" s="123"/>
    </row>
    <row r="708" ht="12.75" customHeight="1">
      <c r="I708" s="123"/>
    </row>
    <row r="709" ht="12.75" customHeight="1">
      <c r="I709" s="123"/>
    </row>
    <row r="710" ht="12.75" customHeight="1">
      <c r="I710" s="123"/>
    </row>
    <row r="711" ht="12.75" customHeight="1">
      <c r="I711" s="123"/>
    </row>
    <row r="712" ht="12.75" customHeight="1">
      <c r="I712" s="123"/>
    </row>
    <row r="713" ht="12.75" customHeight="1">
      <c r="I713" s="123"/>
    </row>
    <row r="714" ht="12.75" customHeight="1">
      <c r="I714" s="123"/>
    </row>
    <row r="715" ht="12.75" customHeight="1">
      <c r="I715" s="123"/>
    </row>
    <row r="716" ht="12.75" customHeight="1">
      <c r="I716" s="123"/>
    </row>
    <row r="717" ht="12.75" customHeight="1">
      <c r="I717" s="123"/>
    </row>
    <row r="718" ht="12.75" customHeight="1">
      <c r="I718" s="123"/>
    </row>
    <row r="719" ht="12.75" customHeight="1">
      <c r="I719" s="123"/>
    </row>
    <row r="720" ht="12.75" customHeight="1">
      <c r="I720" s="123"/>
    </row>
    <row r="721" ht="12.75" customHeight="1">
      <c r="I721" s="123"/>
    </row>
    <row r="722" ht="12.75" customHeight="1">
      <c r="I722" s="123"/>
    </row>
    <row r="723" ht="12.75" customHeight="1">
      <c r="I723" s="123"/>
    </row>
    <row r="724" ht="12.75" customHeight="1">
      <c r="I724" s="123"/>
    </row>
    <row r="725" ht="12.75" customHeight="1">
      <c r="I725" s="123"/>
    </row>
    <row r="726" ht="12.75" customHeight="1">
      <c r="I726" s="123"/>
    </row>
    <row r="727" ht="12.75" customHeight="1">
      <c r="I727" s="123"/>
    </row>
    <row r="728" ht="12.75" customHeight="1">
      <c r="I728" s="123"/>
    </row>
    <row r="729" ht="12.75" customHeight="1">
      <c r="I729" s="123"/>
    </row>
    <row r="730" ht="12.75" customHeight="1">
      <c r="I730" s="123"/>
    </row>
    <row r="731" ht="12.75" customHeight="1">
      <c r="I731" s="123"/>
    </row>
    <row r="732" ht="12.75" customHeight="1">
      <c r="I732" s="123"/>
    </row>
    <row r="733" ht="12.75" customHeight="1">
      <c r="I733" s="123"/>
    </row>
    <row r="734" ht="12.75" customHeight="1">
      <c r="I734" s="123"/>
    </row>
    <row r="735" ht="12.75" customHeight="1">
      <c r="I735" s="123"/>
    </row>
    <row r="736" ht="12.75" customHeight="1">
      <c r="I736" s="123"/>
    </row>
    <row r="737" ht="12.75" customHeight="1">
      <c r="I737" s="123"/>
    </row>
    <row r="738" ht="12.75" customHeight="1">
      <c r="I738" s="123"/>
    </row>
    <row r="739" ht="12.75" customHeight="1">
      <c r="I739" s="123"/>
    </row>
    <row r="740" ht="12.75" customHeight="1">
      <c r="I740" s="123"/>
    </row>
    <row r="741" ht="12.75" customHeight="1">
      <c r="I741" s="123"/>
    </row>
    <row r="742" ht="12.75" customHeight="1">
      <c r="I742" s="123"/>
    </row>
    <row r="743" ht="12.75" customHeight="1">
      <c r="I743" s="123"/>
    </row>
    <row r="744" ht="12.75" customHeight="1">
      <c r="I744" s="123"/>
    </row>
    <row r="745" ht="12.75" customHeight="1">
      <c r="I745" s="123"/>
    </row>
    <row r="746" ht="12.75" customHeight="1">
      <c r="I746" s="123"/>
    </row>
    <row r="747" ht="12.75" customHeight="1">
      <c r="I747" s="123"/>
    </row>
    <row r="748" ht="12.75" customHeight="1">
      <c r="I748" s="123"/>
    </row>
    <row r="749" ht="12.75" customHeight="1">
      <c r="I749" s="123"/>
    </row>
    <row r="750" ht="12.75" customHeight="1">
      <c r="I750" s="123"/>
    </row>
    <row r="751" ht="12.75" customHeight="1">
      <c r="I751" s="123"/>
    </row>
    <row r="752" ht="12.75" customHeight="1">
      <c r="I752" s="123"/>
    </row>
    <row r="753" ht="12.75" customHeight="1">
      <c r="I753" s="123"/>
    </row>
    <row r="754" ht="12.75" customHeight="1">
      <c r="I754" s="123"/>
    </row>
    <row r="755" ht="12.75" customHeight="1">
      <c r="I755" s="123"/>
    </row>
    <row r="756" ht="12.75" customHeight="1">
      <c r="I756" s="123"/>
    </row>
    <row r="757" ht="12.75" customHeight="1">
      <c r="I757" s="123"/>
    </row>
    <row r="758" ht="12.75" customHeight="1">
      <c r="I758" s="123"/>
    </row>
    <row r="759" ht="12.75" customHeight="1">
      <c r="I759" s="123"/>
    </row>
    <row r="760" ht="12.75" customHeight="1">
      <c r="I760" s="123"/>
    </row>
    <row r="761" ht="12.75" customHeight="1">
      <c r="I761" s="123"/>
    </row>
    <row r="762" ht="12.75" customHeight="1">
      <c r="I762" s="123"/>
    </row>
    <row r="763" ht="12.75" customHeight="1">
      <c r="I763" s="123"/>
    </row>
    <row r="764" ht="12.75" customHeight="1">
      <c r="I764" s="123"/>
    </row>
    <row r="765" ht="12.75" customHeight="1">
      <c r="I765" s="123"/>
    </row>
    <row r="766" ht="12.75" customHeight="1">
      <c r="I766" s="123"/>
    </row>
    <row r="767" ht="12.75" customHeight="1">
      <c r="I767" s="123"/>
    </row>
    <row r="768" ht="12.75" customHeight="1">
      <c r="I768" s="123"/>
    </row>
    <row r="769" ht="12.75" customHeight="1">
      <c r="I769" s="123"/>
    </row>
    <row r="770" ht="12.75" customHeight="1">
      <c r="I770" s="123"/>
    </row>
    <row r="771" ht="12.75" customHeight="1">
      <c r="I771" s="123"/>
    </row>
    <row r="772" ht="12.75" customHeight="1">
      <c r="I772" s="123"/>
    </row>
    <row r="773" ht="12.75" customHeight="1">
      <c r="I773" s="123"/>
    </row>
    <row r="774" ht="12.75" customHeight="1">
      <c r="I774" s="123"/>
    </row>
    <row r="775" ht="12.75" customHeight="1">
      <c r="I775" s="123"/>
    </row>
    <row r="776" ht="12.75" customHeight="1">
      <c r="I776" s="123"/>
    </row>
    <row r="777" ht="12.75" customHeight="1">
      <c r="I777" s="123"/>
    </row>
    <row r="778" ht="12.75" customHeight="1">
      <c r="I778" s="123"/>
    </row>
    <row r="779" ht="12.75" customHeight="1">
      <c r="I779" s="123"/>
    </row>
    <row r="780" ht="12.75" customHeight="1">
      <c r="I780" s="123"/>
    </row>
    <row r="781" ht="12.75" customHeight="1">
      <c r="I781" s="123"/>
    </row>
    <row r="782" ht="12.75" customHeight="1">
      <c r="I782" s="123"/>
    </row>
    <row r="783" ht="12.75" customHeight="1">
      <c r="I783" s="123"/>
    </row>
    <row r="784" ht="12.75" customHeight="1">
      <c r="I784" s="123"/>
    </row>
    <row r="785" ht="12.75" customHeight="1">
      <c r="I785" s="123"/>
    </row>
    <row r="786" ht="12.75" customHeight="1">
      <c r="I786" s="123"/>
    </row>
    <row r="787" ht="12.75" customHeight="1">
      <c r="I787" s="123"/>
    </row>
    <row r="788" ht="12.75" customHeight="1">
      <c r="I788" s="123"/>
    </row>
    <row r="789" ht="12.75" customHeight="1">
      <c r="I789" s="123"/>
    </row>
    <row r="790" ht="12.75" customHeight="1">
      <c r="I790" s="123"/>
    </row>
    <row r="791" ht="12.75" customHeight="1">
      <c r="I791" s="123"/>
    </row>
    <row r="792" ht="12.75" customHeight="1">
      <c r="I792" s="123"/>
    </row>
    <row r="793" ht="12.75" customHeight="1">
      <c r="I793" s="123"/>
    </row>
    <row r="794" ht="12.75" customHeight="1">
      <c r="I794" s="123"/>
    </row>
    <row r="795" ht="12.75" customHeight="1">
      <c r="I795" s="123"/>
    </row>
    <row r="796" ht="12.75" customHeight="1">
      <c r="I796" s="123"/>
    </row>
    <row r="797" ht="12.75" customHeight="1">
      <c r="I797" s="123"/>
    </row>
    <row r="798" ht="12.75" customHeight="1">
      <c r="I798" s="123"/>
    </row>
    <row r="799" ht="12.75" customHeight="1">
      <c r="I799" s="123"/>
    </row>
    <row r="800" ht="12.75" customHeight="1">
      <c r="I800" s="123"/>
    </row>
    <row r="801" ht="12.75" customHeight="1">
      <c r="I801" s="123"/>
    </row>
    <row r="802" ht="12.75" customHeight="1">
      <c r="I802" s="123"/>
    </row>
    <row r="803" ht="12.75" customHeight="1">
      <c r="I803" s="123"/>
    </row>
    <row r="804" ht="12.75" customHeight="1">
      <c r="I804" s="123"/>
    </row>
    <row r="805" ht="12.75" customHeight="1">
      <c r="I805" s="123"/>
    </row>
    <row r="806" ht="12.75" customHeight="1">
      <c r="I806" s="123"/>
    </row>
    <row r="807" ht="12.75" customHeight="1">
      <c r="I807" s="123"/>
    </row>
    <row r="808" ht="12.75" customHeight="1">
      <c r="I808" s="123"/>
    </row>
    <row r="809" ht="12.75" customHeight="1">
      <c r="I809" s="123"/>
    </row>
    <row r="810" ht="12.75" customHeight="1">
      <c r="I810" s="123"/>
    </row>
    <row r="811" ht="12.75" customHeight="1">
      <c r="I811" s="123"/>
    </row>
    <row r="812" ht="12.75" customHeight="1">
      <c r="I812" s="123"/>
    </row>
    <row r="813" ht="12.75" customHeight="1">
      <c r="I813" s="123"/>
    </row>
    <row r="814" ht="12.75" customHeight="1">
      <c r="I814" s="123"/>
    </row>
    <row r="815" ht="12.75" customHeight="1">
      <c r="I815" s="123"/>
    </row>
    <row r="816" ht="12.75" customHeight="1">
      <c r="I816" s="123"/>
    </row>
    <row r="817" ht="12.75" customHeight="1">
      <c r="I817" s="123"/>
    </row>
    <row r="818" ht="12.75" customHeight="1">
      <c r="I818" s="123"/>
    </row>
    <row r="819" ht="12.75" customHeight="1">
      <c r="I819" s="123"/>
    </row>
    <row r="820" ht="12.75" customHeight="1">
      <c r="I820" s="123"/>
    </row>
    <row r="821" ht="12.75" customHeight="1">
      <c r="I821" s="123"/>
    </row>
    <row r="822" ht="12.75" customHeight="1">
      <c r="I822" s="123"/>
    </row>
    <row r="823" ht="12.75" customHeight="1">
      <c r="I823" s="123"/>
    </row>
    <row r="824" ht="12.75" customHeight="1">
      <c r="I824" s="123"/>
    </row>
    <row r="825" ht="12.75" customHeight="1">
      <c r="I825" s="123"/>
    </row>
    <row r="826" ht="12.75" customHeight="1">
      <c r="I826" s="123"/>
    </row>
    <row r="827" ht="12.75" customHeight="1">
      <c r="I827" s="123"/>
    </row>
    <row r="828" ht="12.75" customHeight="1">
      <c r="I828" s="123"/>
    </row>
    <row r="829" ht="12.75" customHeight="1">
      <c r="I829" s="123"/>
    </row>
    <row r="830" ht="12.75" customHeight="1">
      <c r="I830" s="123"/>
    </row>
    <row r="831" ht="12.75" customHeight="1">
      <c r="I831" s="123"/>
    </row>
    <row r="832" ht="12.75" customHeight="1">
      <c r="I832" s="123"/>
    </row>
    <row r="833" ht="12.75" customHeight="1">
      <c r="I833" s="123"/>
    </row>
    <row r="834" ht="12.75" customHeight="1">
      <c r="I834" s="123"/>
    </row>
    <row r="835" ht="12.75" customHeight="1">
      <c r="I835" s="123"/>
    </row>
    <row r="836" ht="12.75" customHeight="1">
      <c r="I836" s="123"/>
    </row>
    <row r="837" ht="12.75" customHeight="1">
      <c r="I837" s="123"/>
    </row>
    <row r="838" ht="12.75" customHeight="1">
      <c r="I838" s="123"/>
    </row>
    <row r="839" ht="12.75" customHeight="1">
      <c r="I839" s="123"/>
    </row>
    <row r="840" ht="12.75" customHeight="1">
      <c r="I840" s="123"/>
    </row>
    <row r="841" ht="12.75" customHeight="1">
      <c r="I841" s="123"/>
    </row>
    <row r="842" ht="12.75" customHeight="1">
      <c r="I842" s="123"/>
    </row>
    <row r="843" ht="12.75" customHeight="1">
      <c r="I843" s="123"/>
    </row>
    <row r="844" ht="12.75" customHeight="1">
      <c r="I844" s="123"/>
    </row>
    <row r="845" ht="12.75" customHeight="1">
      <c r="I845" s="123"/>
    </row>
    <row r="846" ht="12.75" customHeight="1">
      <c r="I846" s="123"/>
    </row>
    <row r="847" ht="12.75" customHeight="1">
      <c r="I847" s="123"/>
    </row>
    <row r="848" ht="12.75" customHeight="1">
      <c r="I848" s="123"/>
    </row>
    <row r="849" ht="12.75" customHeight="1">
      <c r="I849" s="123"/>
    </row>
    <row r="850" ht="12.75" customHeight="1">
      <c r="I850" s="123"/>
    </row>
    <row r="851" ht="12.75" customHeight="1">
      <c r="I851" s="123"/>
    </row>
    <row r="852" ht="12.75" customHeight="1">
      <c r="I852" s="123"/>
    </row>
    <row r="853" ht="12.75" customHeight="1">
      <c r="I853" s="123"/>
    </row>
    <row r="854" ht="12.75" customHeight="1">
      <c r="I854" s="123"/>
    </row>
    <row r="855" ht="12.75" customHeight="1">
      <c r="I855" s="123"/>
    </row>
    <row r="856" ht="12.75" customHeight="1">
      <c r="I856" s="123"/>
    </row>
    <row r="857" ht="12.75" customHeight="1">
      <c r="I857" s="123"/>
    </row>
    <row r="858" ht="12.75" customHeight="1">
      <c r="I858" s="123"/>
    </row>
    <row r="859" ht="12.75" customHeight="1">
      <c r="I859" s="123"/>
    </row>
    <row r="860" ht="12.75" customHeight="1">
      <c r="I860" s="123"/>
    </row>
    <row r="861" ht="12.75" customHeight="1">
      <c r="I861" s="123"/>
    </row>
    <row r="862" ht="12.75" customHeight="1">
      <c r="I862" s="123"/>
    </row>
    <row r="863" ht="12.75" customHeight="1">
      <c r="I863" s="123"/>
    </row>
    <row r="864" ht="12.75" customHeight="1">
      <c r="I864" s="123"/>
    </row>
    <row r="865" ht="12.75" customHeight="1">
      <c r="I865" s="123"/>
    </row>
    <row r="866" ht="12.75" customHeight="1">
      <c r="I866" s="123"/>
    </row>
    <row r="867" ht="12.75" customHeight="1">
      <c r="I867" s="123"/>
    </row>
    <row r="868" ht="12.75" customHeight="1">
      <c r="I868" s="123"/>
    </row>
    <row r="869" ht="12.75" customHeight="1">
      <c r="I869" s="123"/>
    </row>
    <row r="870" ht="12.75" customHeight="1">
      <c r="I870" s="123"/>
    </row>
    <row r="871" ht="12.75" customHeight="1">
      <c r="I871" s="123"/>
    </row>
    <row r="872" ht="12.75" customHeight="1">
      <c r="I872" s="123"/>
    </row>
    <row r="873" ht="12.75" customHeight="1">
      <c r="I873" s="123"/>
    </row>
    <row r="874" ht="12.75" customHeight="1">
      <c r="I874" s="123"/>
    </row>
    <row r="875" ht="12.75" customHeight="1">
      <c r="I875" s="123"/>
    </row>
    <row r="876" ht="12.75" customHeight="1">
      <c r="I876" s="123"/>
    </row>
    <row r="877" ht="12.75" customHeight="1">
      <c r="I877" s="123"/>
    </row>
    <row r="878" ht="12.75" customHeight="1">
      <c r="I878" s="123"/>
    </row>
    <row r="879" ht="12.75" customHeight="1">
      <c r="I879" s="123"/>
    </row>
    <row r="880" ht="12.75" customHeight="1">
      <c r="I880" s="123"/>
    </row>
    <row r="881" ht="12.75" customHeight="1">
      <c r="I881" s="123"/>
    </row>
    <row r="882" ht="12.75" customHeight="1">
      <c r="I882" s="123"/>
    </row>
    <row r="883" ht="12.75" customHeight="1">
      <c r="I883" s="123"/>
    </row>
    <row r="884" ht="12.75" customHeight="1">
      <c r="I884" s="123"/>
    </row>
    <row r="885" ht="12.75" customHeight="1">
      <c r="I885" s="123"/>
    </row>
    <row r="886" ht="12.75" customHeight="1">
      <c r="I886" s="123"/>
    </row>
    <row r="887" ht="12.75" customHeight="1">
      <c r="I887" s="123"/>
    </row>
    <row r="888" ht="12.75" customHeight="1">
      <c r="I888" s="123"/>
    </row>
    <row r="889" ht="12.75" customHeight="1">
      <c r="I889" s="123"/>
    </row>
    <row r="890" ht="12.75" customHeight="1">
      <c r="I890" s="123"/>
    </row>
    <row r="891" ht="12.75" customHeight="1">
      <c r="I891" s="123"/>
    </row>
    <row r="892" ht="12.75" customHeight="1">
      <c r="I892" s="123"/>
    </row>
    <row r="893" ht="12.75" customHeight="1">
      <c r="I893" s="123"/>
    </row>
    <row r="894" ht="12.75" customHeight="1">
      <c r="I894" s="123"/>
    </row>
    <row r="895" ht="12.75" customHeight="1">
      <c r="I895" s="123"/>
    </row>
    <row r="896" ht="12.75" customHeight="1">
      <c r="I896" s="123"/>
    </row>
    <row r="897" ht="12.75" customHeight="1">
      <c r="I897" s="123"/>
    </row>
    <row r="898" ht="12.75" customHeight="1">
      <c r="I898" s="123"/>
    </row>
    <row r="899" ht="12.75" customHeight="1">
      <c r="I899" s="123"/>
    </row>
    <row r="900" ht="12.75" customHeight="1">
      <c r="I900" s="123"/>
    </row>
    <row r="901" ht="12.75" customHeight="1">
      <c r="I901" s="123"/>
    </row>
    <row r="902" ht="12.75" customHeight="1">
      <c r="I902" s="123"/>
    </row>
    <row r="903" ht="12.75" customHeight="1">
      <c r="I903" s="123"/>
    </row>
    <row r="904" ht="12.75" customHeight="1">
      <c r="I904" s="123"/>
    </row>
    <row r="905" ht="12.75" customHeight="1">
      <c r="I905" s="123"/>
    </row>
    <row r="906" ht="12.75" customHeight="1">
      <c r="I906" s="123"/>
    </row>
    <row r="907" ht="12.75" customHeight="1">
      <c r="I907" s="123"/>
    </row>
    <row r="908" ht="12.75" customHeight="1">
      <c r="I908" s="123"/>
    </row>
    <row r="909" ht="12.75" customHeight="1">
      <c r="I909" s="123"/>
    </row>
    <row r="910" ht="12.75" customHeight="1">
      <c r="I910" s="123"/>
    </row>
    <row r="911" ht="12.75" customHeight="1">
      <c r="I911" s="123"/>
    </row>
    <row r="912" ht="12.75" customHeight="1">
      <c r="I912" s="123"/>
    </row>
    <row r="913" ht="12.75" customHeight="1">
      <c r="I913" s="123"/>
    </row>
    <row r="914" ht="12.75" customHeight="1">
      <c r="I914" s="123"/>
    </row>
    <row r="915" ht="12.75" customHeight="1">
      <c r="I915" s="123"/>
    </row>
    <row r="916" ht="12.75" customHeight="1">
      <c r="I916" s="123"/>
    </row>
    <row r="917" ht="12.75" customHeight="1">
      <c r="I917" s="123"/>
    </row>
    <row r="918" ht="12.75" customHeight="1">
      <c r="I918" s="123"/>
    </row>
    <row r="919" ht="12.75" customHeight="1">
      <c r="I919" s="123"/>
    </row>
    <row r="920" ht="12.75" customHeight="1">
      <c r="I920" s="123"/>
    </row>
    <row r="921" ht="12.75" customHeight="1">
      <c r="I921" s="123"/>
    </row>
    <row r="922" ht="12.75" customHeight="1">
      <c r="I922" s="123"/>
    </row>
    <row r="923" ht="12.75" customHeight="1">
      <c r="I923" s="123"/>
    </row>
    <row r="924" ht="12.75" customHeight="1">
      <c r="I924" s="123"/>
    </row>
    <row r="925" ht="12.75" customHeight="1">
      <c r="I925" s="123"/>
    </row>
    <row r="926" ht="12.75" customHeight="1">
      <c r="I926" s="123"/>
    </row>
    <row r="927" ht="12.75" customHeight="1">
      <c r="I927" s="123"/>
    </row>
    <row r="928" ht="12.75" customHeight="1">
      <c r="I928" s="123"/>
    </row>
    <row r="929" ht="12.75" customHeight="1">
      <c r="I929" s="123"/>
    </row>
    <row r="930" ht="12.75" customHeight="1">
      <c r="I930" s="123"/>
    </row>
    <row r="931" ht="12.75" customHeight="1">
      <c r="I931" s="123"/>
    </row>
    <row r="932" ht="12.75" customHeight="1">
      <c r="I932" s="123"/>
    </row>
    <row r="933" ht="12.75" customHeight="1">
      <c r="I933" s="123"/>
    </row>
    <row r="934" ht="12.75" customHeight="1">
      <c r="I934" s="123"/>
    </row>
    <row r="935" ht="12.75" customHeight="1">
      <c r="I935" s="123"/>
    </row>
    <row r="936" ht="12.75" customHeight="1">
      <c r="I936" s="123"/>
    </row>
    <row r="937" ht="12.75" customHeight="1">
      <c r="I937" s="123"/>
    </row>
    <row r="938" ht="12.75" customHeight="1">
      <c r="I938" s="123"/>
    </row>
    <row r="939" ht="12.75" customHeight="1">
      <c r="I939" s="123"/>
    </row>
    <row r="940" ht="12.75" customHeight="1">
      <c r="I940" s="123"/>
    </row>
    <row r="941" ht="12.75" customHeight="1">
      <c r="I941" s="123"/>
    </row>
    <row r="942" ht="12.75" customHeight="1">
      <c r="I942" s="123"/>
    </row>
    <row r="943" ht="12.75" customHeight="1">
      <c r="I943" s="123"/>
    </row>
    <row r="944" ht="12.75" customHeight="1">
      <c r="I944" s="123"/>
    </row>
    <row r="945" ht="12.75" customHeight="1">
      <c r="I945" s="123"/>
    </row>
    <row r="946" ht="12.75" customHeight="1">
      <c r="I946" s="123"/>
    </row>
    <row r="947" ht="12.75" customHeight="1">
      <c r="I947" s="123"/>
    </row>
    <row r="948" ht="12.75" customHeight="1">
      <c r="I948" s="123"/>
    </row>
    <row r="949" ht="12.75" customHeight="1">
      <c r="I949" s="123"/>
    </row>
    <row r="950" ht="12.75" customHeight="1">
      <c r="I950" s="123"/>
    </row>
    <row r="951" ht="12.75" customHeight="1">
      <c r="I951" s="123"/>
    </row>
    <row r="952" ht="12.75" customHeight="1">
      <c r="I952" s="123"/>
    </row>
    <row r="953" ht="12.75" customHeight="1">
      <c r="I953" s="123"/>
    </row>
    <row r="954" ht="12.75" customHeight="1">
      <c r="I954" s="123"/>
    </row>
    <row r="955" ht="12.75" customHeight="1">
      <c r="I955" s="123"/>
    </row>
    <row r="956" ht="12.75" customHeight="1">
      <c r="I956" s="123"/>
    </row>
    <row r="957" ht="12.75" customHeight="1">
      <c r="I957" s="123"/>
    </row>
    <row r="958" ht="12.75" customHeight="1">
      <c r="I958" s="123"/>
    </row>
    <row r="959" ht="12.75" customHeight="1">
      <c r="I959" s="123"/>
    </row>
    <row r="960" ht="12.75" customHeight="1">
      <c r="I960" s="123"/>
    </row>
    <row r="961" ht="12.75" customHeight="1">
      <c r="I961" s="123"/>
    </row>
    <row r="962" ht="12.75" customHeight="1">
      <c r="I962" s="123"/>
    </row>
    <row r="963" ht="12.75" customHeight="1">
      <c r="I963" s="123"/>
    </row>
    <row r="964" ht="12.75" customHeight="1">
      <c r="I964" s="123"/>
    </row>
    <row r="965" ht="12.75" customHeight="1">
      <c r="I965" s="123"/>
    </row>
    <row r="966" ht="12.75" customHeight="1">
      <c r="I966" s="123"/>
    </row>
    <row r="967" ht="12.75" customHeight="1">
      <c r="I967" s="123"/>
    </row>
    <row r="968" ht="12.75" customHeight="1">
      <c r="I968" s="123"/>
    </row>
    <row r="969" ht="12.75" customHeight="1">
      <c r="I969" s="123"/>
    </row>
    <row r="970" ht="12.75" customHeight="1">
      <c r="I970" s="123"/>
    </row>
    <row r="971" ht="12.75" customHeight="1">
      <c r="I971" s="123"/>
    </row>
    <row r="972" ht="12.75" customHeight="1">
      <c r="I972" s="123"/>
    </row>
    <row r="973" ht="12.75" customHeight="1">
      <c r="I973" s="123"/>
    </row>
    <row r="974" ht="12.75" customHeight="1">
      <c r="I974" s="123"/>
    </row>
    <row r="975" ht="12.75" customHeight="1">
      <c r="I975" s="123"/>
    </row>
    <row r="976" ht="12.75" customHeight="1">
      <c r="I976" s="123"/>
    </row>
    <row r="977" ht="12.75" customHeight="1">
      <c r="I977" s="123"/>
    </row>
    <row r="978" ht="12.75" customHeight="1">
      <c r="I978" s="123"/>
    </row>
    <row r="979" ht="12.75" customHeight="1">
      <c r="I979" s="123"/>
    </row>
    <row r="980" ht="12.75" customHeight="1">
      <c r="I980" s="123"/>
    </row>
    <row r="981" ht="12.75" customHeight="1">
      <c r="I981" s="123"/>
    </row>
    <row r="982" ht="12.75" customHeight="1">
      <c r="I982" s="123"/>
    </row>
    <row r="983" ht="12.75" customHeight="1">
      <c r="I983" s="123"/>
    </row>
    <row r="984" ht="12.75" customHeight="1">
      <c r="I984" s="123"/>
    </row>
    <row r="985" ht="12.75" customHeight="1">
      <c r="I985" s="123"/>
    </row>
    <row r="986" ht="12.75" customHeight="1">
      <c r="I986" s="123"/>
    </row>
    <row r="987" ht="12.75" customHeight="1">
      <c r="I987" s="123"/>
    </row>
    <row r="988" ht="12.75" customHeight="1">
      <c r="I988" s="123"/>
    </row>
    <row r="989" ht="12.75" customHeight="1">
      <c r="I989" s="123"/>
    </row>
    <row r="990" ht="12.75" customHeight="1">
      <c r="I990" s="123"/>
    </row>
    <row r="991" ht="12.75" customHeight="1">
      <c r="I991" s="123"/>
    </row>
    <row r="992" ht="12.75" customHeight="1">
      <c r="I992" s="123"/>
    </row>
    <row r="993" ht="12.75" customHeight="1">
      <c r="I993" s="123"/>
    </row>
    <row r="994" ht="12.75" customHeight="1">
      <c r="I994" s="123"/>
    </row>
    <row r="995" ht="12.75" customHeight="1">
      <c r="I995" s="123"/>
    </row>
    <row r="996" ht="12.75" customHeight="1">
      <c r="I996" s="123"/>
    </row>
    <row r="997" ht="12.75" customHeight="1">
      <c r="I997" s="123"/>
    </row>
    <row r="998" ht="12.75" customHeight="1">
      <c r="I998" s="123"/>
    </row>
    <row r="999" ht="12.75" customHeight="1">
      <c r="I999" s="123"/>
    </row>
    <row r="1000" ht="12.75" customHeight="1">
      <c r="I1000" s="123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